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7285" windowHeight="16320" tabRatio="345" activeTab="0"/>
  </bookViews>
  <sheets>
    <sheet name="F3U 2016" sheetId="1" r:id="rId1"/>
    <sheet name="Country repartition" sheetId="2" r:id="rId2"/>
    <sheet name="Placing" sheetId="3" r:id="rId3"/>
  </sheets>
  <definedNames>
    <definedName name="_xlnm.Print_Titles" localSheetId="0">'F3U 2016'!$1:$4</definedName>
    <definedName name="WORLD_CUP">#REF!</definedName>
    <definedName name="_xlnm.Print_Area" localSheetId="0">'F3U 2016'!$A$1:$AK$238</definedName>
  </definedNames>
  <calcPr fullCalcOnLoad="1"/>
</workbook>
</file>

<file path=xl/sharedStrings.xml><?xml version="1.0" encoding="utf-8"?>
<sst xmlns="http://schemas.openxmlformats.org/spreadsheetml/2006/main" count="802" uniqueCount="478">
  <si>
    <t>TOTAL</t>
  </si>
  <si>
    <t>Place</t>
  </si>
  <si>
    <t>Points</t>
  </si>
  <si>
    <t>Done</t>
  </si>
  <si>
    <t>Taken in account</t>
  </si>
  <si>
    <t>13-15 May</t>
  </si>
  <si>
    <t>25 June</t>
  </si>
  <si>
    <t>2-3 July</t>
  </si>
  <si>
    <t>Pourrières (FRA-1)</t>
  </si>
  <si>
    <t>Leiria (POR)</t>
  </si>
  <si>
    <t xml:space="preserve"> El Escorial (ESP)</t>
  </si>
  <si>
    <t>Nantes (FRA-2)</t>
  </si>
  <si>
    <t>17 September</t>
  </si>
  <si>
    <r>
      <t>DIDERIKSEN Kent</t>
    </r>
  </si>
  <si>
    <t>BASTIN Maxime</t>
  </si>
  <si>
    <r>
      <t>BOSSION Dunkan</t>
    </r>
  </si>
  <si>
    <r>
      <t>MADIGNIER Hugo</t>
    </r>
  </si>
  <si>
    <r>
      <t>COUTURIER Benoit</t>
    </r>
  </si>
  <si>
    <r>
      <t>DIJKSTRA Conan</t>
    </r>
  </si>
  <si>
    <r>
      <t>DELCOMMENE Vincent</t>
    </r>
  </si>
  <si>
    <r>
      <t>LESTAVEL Yann</t>
    </r>
  </si>
  <si>
    <r>
      <t>BAYARDIN Christophe</t>
    </r>
  </si>
  <si>
    <t>DEBIEN Simon</t>
  </si>
  <si>
    <r>
      <t>ROUSSEAU Raphael</t>
    </r>
  </si>
  <si>
    <r>
      <t>COLIN-SEIGNER Bertrand</t>
    </r>
  </si>
  <si>
    <r>
      <t>LETEVE Julien</t>
    </r>
  </si>
  <si>
    <t>RENARD Clément</t>
  </si>
  <si>
    <r>
      <t>JAINE Stéphane</t>
    </r>
  </si>
  <si>
    <t xml:space="preserve">PACHON SALGUERO Daniel </t>
  </si>
  <si>
    <r>
      <t>LAVAYSSIERE Benjamin</t>
    </r>
  </si>
  <si>
    <r>
      <t>CABANNES Ruben</t>
    </r>
  </si>
  <si>
    <t>BOUANANI Redouane</t>
  </si>
  <si>
    <r>
      <t>DOUTEY Nicolas</t>
    </r>
  </si>
  <si>
    <r>
      <t>SOTES Pablo</t>
    </r>
  </si>
  <si>
    <r>
      <t>LABRUNE Sylvain</t>
    </r>
  </si>
  <si>
    <r>
      <t>ORTEMANN Nathan</t>
    </r>
  </si>
  <si>
    <r>
      <t>DUTRIEU David</t>
    </r>
  </si>
  <si>
    <r>
      <t>DAUCH Frédéric</t>
    </r>
  </si>
  <si>
    <r>
      <t>LOMBARD Laurent</t>
    </r>
  </si>
  <si>
    <t>TRUTT Karl</t>
  </si>
  <si>
    <t>ASTEIX Pierre</t>
  </si>
  <si>
    <r>
      <t>DUPONT Pierre</t>
    </r>
  </si>
  <si>
    <t>BARTHELEMY Fabien</t>
  </si>
  <si>
    <r>
      <t>PELLISSIER Philippe</t>
    </r>
  </si>
  <si>
    <r>
      <t>GARCIA Yoann</t>
    </r>
  </si>
  <si>
    <t>JEAN Johann</t>
  </si>
  <si>
    <t>LEROUX Gael</t>
  </si>
  <si>
    <r>
      <t>MEYNET Arnaud</t>
    </r>
  </si>
  <si>
    <t>AUGSBURGER Reynold</t>
  </si>
  <si>
    <r>
      <t>FENARD Antoine</t>
    </r>
  </si>
  <si>
    <r>
      <t>GRELLET Louis</t>
    </r>
  </si>
  <si>
    <t>FERREIRA Victorio</t>
  </si>
  <si>
    <t>MARTEL Christophe</t>
  </si>
  <si>
    <r>
      <t>ROUSSIERE Adrien</t>
    </r>
  </si>
  <si>
    <r>
      <t>VERSMISSEN Jan</t>
    </r>
  </si>
  <si>
    <r>
      <t>LINEL Julien</t>
    </r>
  </si>
  <si>
    <r>
      <t>MILCENT Luc</t>
    </r>
  </si>
  <si>
    <r>
      <t>RENNEVILLE Philippe</t>
    </r>
  </si>
  <si>
    <r>
      <t>MEURY Nicolas</t>
    </r>
  </si>
  <si>
    <r>
      <t>PONS Elie</t>
    </r>
  </si>
  <si>
    <t>WALTER Alain</t>
  </si>
  <si>
    <t>SAUVAGE Valentin</t>
  </si>
  <si>
    <t>LOPEZ MOULINES Jordi</t>
  </si>
  <si>
    <t>TETREL Julien</t>
  </si>
  <si>
    <t>COSTANTINO Jean-Claude</t>
  </si>
  <si>
    <t>BERTEUIL Yvon</t>
  </si>
  <si>
    <t>BUREL Didier</t>
  </si>
  <si>
    <t>POLETTI Youri</t>
  </si>
  <si>
    <t>DALVERNY Dominique</t>
  </si>
  <si>
    <t>MOREAU Axel</t>
  </si>
  <si>
    <t>BOURHIS Matthieu</t>
  </si>
  <si>
    <t>ALLAIRE Philippe</t>
  </si>
  <si>
    <t>DIERICK Christophe</t>
  </si>
  <si>
    <t>BRISPOT Alexandre</t>
  </si>
  <si>
    <t>GROUT Thomas</t>
  </si>
  <si>
    <t>SYR Quentin</t>
  </si>
  <si>
    <t>NOVOA David</t>
  </si>
  <si>
    <t>ENEE Benjamin</t>
  </si>
  <si>
    <t>PIALAT Julien</t>
  </si>
  <si>
    <t>BAUME Marc</t>
  </si>
  <si>
    <t>RAUCH Jérome</t>
  </si>
  <si>
    <t>GUILLEY Yann</t>
  </si>
  <si>
    <t>RAYNAL Thibaut</t>
  </si>
  <si>
    <t>BRASSAERT Maxime</t>
  </si>
  <si>
    <t>RIBES Clément</t>
  </si>
  <si>
    <t>VUILLEMIN Aurélien</t>
  </si>
  <si>
    <t>CHARNAS Jonathan</t>
  </si>
  <si>
    <t>MOUNIER Emmanuel</t>
  </si>
  <si>
    <t>JAILLANT Didier</t>
  </si>
  <si>
    <t>FLOUTIER Olivier</t>
  </si>
  <si>
    <t>RANCE Patrice</t>
  </si>
  <si>
    <t>RICHARDS Erik</t>
  </si>
  <si>
    <t>CHARRETTE Christian</t>
  </si>
  <si>
    <t>BERNIERE Franck</t>
  </si>
  <si>
    <t>BLANCHARD Julien</t>
  </si>
  <si>
    <t>MARMY Kylian</t>
  </si>
  <si>
    <t>LECOURT Sébastien</t>
  </si>
  <si>
    <t>DOUSSET Baptiste</t>
  </si>
  <si>
    <t>GHESTEM Paul</t>
  </si>
  <si>
    <t>DEN</t>
  </si>
  <si>
    <t>BEL</t>
  </si>
  <si>
    <t>FRA</t>
  </si>
  <si>
    <t>ESP</t>
  </si>
  <si>
    <t>POL</t>
  </si>
  <si>
    <t>SUI</t>
  </si>
  <si>
    <t>AUT</t>
  </si>
  <si>
    <r>
      <t>MARMY Jean‐Pascal</t>
    </r>
  </si>
  <si>
    <t>Jun</t>
  </si>
  <si>
    <t>10-11 June</t>
  </si>
  <si>
    <t>Chuncheon (KOR-1)</t>
  </si>
  <si>
    <t>13-14 August</t>
  </si>
  <si>
    <t>Plovdiv (BUL)</t>
  </si>
  <si>
    <t>1-2 October</t>
  </si>
  <si>
    <t>Number of contests</t>
  </si>
  <si>
    <t>TORRES SIMÓN Francisco Javier</t>
  </si>
  <si>
    <t>ENGER Jørgen</t>
  </si>
  <si>
    <t>NOR</t>
  </si>
  <si>
    <t>POR</t>
  </si>
  <si>
    <t>2016 F3U WORLD CUP RESULTS</t>
  </si>
  <si>
    <t>5-7 August</t>
  </si>
  <si>
    <t>Payerne (SUI)</t>
  </si>
  <si>
    <t>CZE</t>
  </si>
  <si>
    <t>SILVA Luís</t>
  </si>
  <si>
    <t>CRUZ Luís</t>
  </si>
  <si>
    <t>FERREIRA Valter</t>
  </si>
  <si>
    <t>SILVA Pedro</t>
  </si>
  <si>
    <t xml:space="preserve">MAYER Peter </t>
  </si>
  <si>
    <t>MITTNER Jan</t>
  </si>
  <si>
    <t>SVK</t>
  </si>
  <si>
    <t>RAUSZ Gabor</t>
  </si>
  <si>
    <t>HUN</t>
  </si>
  <si>
    <t>HUN-3727</t>
  </si>
  <si>
    <t>HUN-2823</t>
  </si>
  <si>
    <t>CZE-1607</t>
  </si>
  <si>
    <t>Birthdate</t>
  </si>
  <si>
    <t>SVK1372</t>
  </si>
  <si>
    <t>BALAT Lubos</t>
  </si>
  <si>
    <t>SLADEK Lubomir</t>
  </si>
  <si>
    <t>HANULIAK Marek</t>
  </si>
  <si>
    <t>ILYES Zsolt</t>
  </si>
  <si>
    <t>JANUSIK Jan</t>
  </si>
  <si>
    <t>CSAJTAI Kristof</t>
  </si>
  <si>
    <t>KURTULIK Kristian</t>
  </si>
  <si>
    <t>NAGY Tamas</t>
  </si>
  <si>
    <t>GABRIS Pavol</t>
  </si>
  <si>
    <r>
      <t>CIOPLEA Radu</t>
    </r>
  </si>
  <si>
    <t>HUN-3653</t>
  </si>
  <si>
    <t>KOVACS Istvan</t>
  </si>
  <si>
    <t>HUN-3661</t>
  </si>
  <si>
    <t>HUN-3333</t>
  </si>
  <si>
    <t>HUN-3724</t>
  </si>
  <si>
    <t>ABASCAL MATIAS Fernando</t>
  </si>
  <si>
    <t>POSCHWALD Maciej</t>
  </si>
  <si>
    <t>WARBEG Karlsen Robin</t>
  </si>
  <si>
    <t>ANTUNES Rui</t>
  </si>
  <si>
    <t>SVK1088</t>
  </si>
  <si>
    <t>SVK1300</t>
  </si>
  <si>
    <t>SVK1373</t>
  </si>
  <si>
    <t>SVK1195</t>
  </si>
  <si>
    <t>SVK1082</t>
  </si>
  <si>
    <t>SVK1319</t>
  </si>
  <si>
    <t>BODIG Krisztian</t>
  </si>
  <si>
    <r>
      <t>AIT CHATTOU Hassan</t>
    </r>
  </si>
  <si>
    <t>FRA30460</t>
  </si>
  <si>
    <t>FRA30438</t>
  </si>
  <si>
    <t>FRA30537</t>
  </si>
  <si>
    <t>FRA818</t>
  </si>
  <si>
    <t>FRA30443</t>
  </si>
  <si>
    <t>FRA30448</t>
  </si>
  <si>
    <t>FRA30459</t>
  </si>
  <si>
    <r>
      <t>PANAVA Thomas</t>
    </r>
  </si>
  <si>
    <t>FRA30494</t>
  </si>
  <si>
    <t>FRA30103</t>
  </si>
  <si>
    <t>FRA30439</t>
  </si>
  <si>
    <t>FRA30425</t>
  </si>
  <si>
    <t>FRA30441</t>
  </si>
  <si>
    <t>FRA30528</t>
  </si>
  <si>
    <t>FRA30423</t>
  </si>
  <si>
    <t>FRA30449</t>
  </si>
  <si>
    <t>FRA30473</t>
  </si>
  <si>
    <t>FRA30493</t>
  </si>
  <si>
    <t>FRA30455</t>
  </si>
  <si>
    <t>FRA30454</t>
  </si>
  <si>
    <t>FRA30498</t>
  </si>
  <si>
    <t>FRA30489</t>
  </si>
  <si>
    <t>FRA30421</t>
  </si>
  <si>
    <t>FRA30495</t>
  </si>
  <si>
    <t>FRA30435</t>
  </si>
  <si>
    <t>FRA30492</t>
  </si>
  <si>
    <t>FRA869</t>
  </si>
  <si>
    <t>FRA30518</t>
  </si>
  <si>
    <t>FRA30524</t>
  </si>
  <si>
    <t>FRA30420</t>
  </si>
  <si>
    <t>FRA30497</t>
  </si>
  <si>
    <t>FRA30428</t>
  </si>
  <si>
    <t>FRA30415</t>
  </si>
  <si>
    <t>FRA30450</t>
  </si>
  <si>
    <t>FRA30484</t>
  </si>
  <si>
    <t>FRA30456</t>
  </si>
  <si>
    <t>FRA30521</t>
  </si>
  <si>
    <t>FRA30485</t>
  </si>
  <si>
    <t>FRA30432</t>
  </si>
  <si>
    <t>FRA30500</t>
  </si>
  <si>
    <t>FRA30472</t>
  </si>
  <si>
    <t>FRA30447</t>
  </si>
  <si>
    <t>FRA30467</t>
  </si>
  <si>
    <t>FRA30457</t>
  </si>
  <si>
    <t>FRA30534</t>
  </si>
  <si>
    <t>FRA30532</t>
  </si>
  <si>
    <t>FRA30419</t>
  </si>
  <si>
    <t>FRA30464</t>
  </si>
  <si>
    <t>FRA30442</t>
  </si>
  <si>
    <t>FRA30436</t>
  </si>
  <si>
    <t>FRA30452</t>
  </si>
  <si>
    <t>FRA30469</t>
  </si>
  <si>
    <t>FRA30483</t>
  </si>
  <si>
    <t>FRA30462</t>
  </si>
  <si>
    <t>FRA30507</t>
  </si>
  <si>
    <t>FRA30426</t>
  </si>
  <si>
    <t>FRA30430</t>
  </si>
  <si>
    <t>FRA30431</t>
  </si>
  <si>
    <t>FRA30461</t>
  </si>
  <si>
    <t>FRA30509</t>
  </si>
  <si>
    <t>FRA30437</t>
  </si>
  <si>
    <t>FRA30533</t>
  </si>
  <si>
    <t>FRA30440</t>
  </si>
  <si>
    <t>FRA30445</t>
  </si>
  <si>
    <t>SCHOPF Anthony</t>
  </si>
  <si>
    <t>FRA30463</t>
  </si>
  <si>
    <t>FRA30512</t>
  </si>
  <si>
    <t>FRA30451</t>
  </si>
  <si>
    <t>FRA30446</t>
  </si>
  <si>
    <t>FRA30522</t>
  </si>
  <si>
    <t>FRA30531</t>
  </si>
  <si>
    <t>FRA30434</t>
  </si>
  <si>
    <t>FRA30427</t>
  </si>
  <si>
    <t>FRA30490</t>
  </si>
  <si>
    <t>GUIDICELLI Bertrand</t>
  </si>
  <si>
    <t>FRA30422</t>
  </si>
  <si>
    <t>FRA30382</t>
  </si>
  <si>
    <t>FRA30429</t>
  </si>
  <si>
    <t>FRA30106</t>
  </si>
  <si>
    <t>FRA30503</t>
  </si>
  <si>
    <t>FRA30530</t>
  </si>
  <si>
    <t>FRA30520</t>
  </si>
  <si>
    <t>FRA30477</t>
  </si>
  <si>
    <t>FRA30515</t>
  </si>
  <si>
    <t>FRA30480</t>
  </si>
  <si>
    <t>FRA30444</t>
  </si>
  <si>
    <t>HAMELIN Charles</t>
  </si>
  <si>
    <t>FRA30486</t>
  </si>
  <si>
    <t>EVRAERE Pierre-Jean</t>
  </si>
  <si>
    <t>Dubnica nad Váhom (SVK)</t>
  </si>
  <si>
    <t>PARMENTIER Quentin</t>
  </si>
  <si>
    <t>FRA30538</t>
  </si>
  <si>
    <t>NEUENSCHWANDER Dario</t>
  </si>
  <si>
    <t xml:space="preserve"> FRA30549</t>
  </si>
  <si>
    <t>CLAIN Julien</t>
  </si>
  <si>
    <t>FRA30543</t>
  </si>
  <si>
    <t>SBIZZERA Boris</t>
  </si>
  <si>
    <t>COLAS Fabien</t>
  </si>
  <si>
    <t xml:space="preserve"> FRA30552</t>
  </si>
  <si>
    <t>LOIZOU Alexis</t>
  </si>
  <si>
    <t>FRA30539</t>
  </si>
  <si>
    <t>GAMBARETTI Patrice</t>
  </si>
  <si>
    <t>FRA30554</t>
  </si>
  <si>
    <t>LE BORGNE Sébastien</t>
  </si>
  <si>
    <t>FRA30544</t>
  </si>
  <si>
    <t>BOSSO Benjamin</t>
  </si>
  <si>
    <t>FRA30144</t>
  </si>
  <si>
    <t>BOSSO Alexandre</t>
  </si>
  <si>
    <t>FRA30143</t>
  </si>
  <si>
    <t>CHAPUIS Hugo</t>
  </si>
  <si>
    <t>FRA30551</t>
  </si>
  <si>
    <t>DUBARD Matthieu</t>
  </si>
  <si>
    <t>FRA13059</t>
  </si>
  <si>
    <t>HIRIBARNE Vincent</t>
  </si>
  <si>
    <t>FRA30553</t>
  </si>
  <si>
    <t>FORT Denis</t>
  </si>
  <si>
    <t>FRA30488</t>
  </si>
  <si>
    <t>KOR</t>
  </si>
  <si>
    <t>KOR02F3150915</t>
  </si>
  <si>
    <t>KOR32F3160713</t>
  </si>
  <si>
    <t>KOR02F3160123</t>
  </si>
  <si>
    <t>KOR54F3160510</t>
  </si>
  <si>
    <t>KOR02F3150945</t>
  </si>
  <si>
    <t>KOR31F3120904</t>
  </si>
  <si>
    <t>KOR31F3160506</t>
  </si>
  <si>
    <t>KOR32F31303</t>
  </si>
  <si>
    <t>KOR31F3160332</t>
  </si>
  <si>
    <t>KOR02F3140544</t>
  </si>
  <si>
    <t>KOR31F3151012</t>
  </si>
  <si>
    <t>KOR55F3160204</t>
  </si>
  <si>
    <t>KOR63F3120521</t>
  </si>
  <si>
    <t>KOR31F3160522</t>
  </si>
  <si>
    <t>KOR33F33201</t>
  </si>
  <si>
    <t>KOR44F3160362</t>
  </si>
  <si>
    <t>KOR54F3160121</t>
  </si>
  <si>
    <t>KOR31F3160519</t>
  </si>
  <si>
    <t>KOR31F3160102</t>
  </si>
  <si>
    <t>KOR31F3160120</t>
  </si>
  <si>
    <t>KOR54F3160215</t>
  </si>
  <si>
    <t>KOR32F3160619</t>
  </si>
  <si>
    <t>KOR31F3160505</t>
  </si>
  <si>
    <t>KOR02F3010302</t>
  </si>
  <si>
    <t>KOR02F32269</t>
  </si>
  <si>
    <t>KOR31F3160208</t>
  </si>
  <si>
    <t>KOR54F3160513</t>
  </si>
  <si>
    <t>KOR31F3160607</t>
  </si>
  <si>
    <t>KOR02F3151009</t>
  </si>
  <si>
    <t>KOR31F3150870</t>
  </si>
  <si>
    <t>KOR63F3160722</t>
  </si>
  <si>
    <t>KOR31F3160504</t>
  </si>
  <si>
    <t>KOR31F3160122</t>
  </si>
  <si>
    <t>KOR02F3140811</t>
  </si>
  <si>
    <t>KOR02F3150871</t>
  </si>
  <si>
    <t>KOR31F3160716</t>
  </si>
  <si>
    <t>KOR31F3160515</t>
  </si>
  <si>
    <t>KOR55F31103</t>
  </si>
  <si>
    <t>KOR55F3160726</t>
  </si>
  <si>
    <t>KOR53F3090423</t>
  </si>
  <si>
    <t>KOR31F3160723</t>
  </si>
  <si>
    <t>KOR02F3160114</t>
  </si>
  <si>
    <t>KOR42F3160545</t>
  </si>
  <si>
    <t>KOR02F3160532</t>
  </si>
  <si>
    <t>KOR32F3150136</t>
  </si>
  <si>
    <t>KOR61F3160521</t>
  </si>
  <si>
    <t>KOR31F3160507</t>
  </si>
  <si>
    <t>KOR31F3160257</t>
  </si>
  <si>
    <t>KOR02F3151014</t>
  </si>
  <si>
    <t>KOR63F3160714</t>
  </si>
  <si>
    <t>KOR55F3160205</t>
  </si>
  <si>
    <t>KOR42F3160401</t>
  </si>
  <si>
    <t>Number of countries placed in World Cup</t>
  </si>
  <si>
    <t>KOR31F3160434</t>
  </si>
  <si>
    <t>KOR31F3151016</t>
  </si>
  <si>
    <t>KOR53F3160538</t>
  </si>
  <si>
    <t>KOR31F3160717</t>
  </si>
  <si>
    <t>KOR02F3150225</t>
  </si>
  <si>
    <t>KOR54F3091005</t>
  </si>
  <si>
    <t>KOR31F3160715</t>
  </si>
  <si>
    <t>KOR54F3120102</t>
  </si>
  <si>
    <t>KOR31F3151116</t>
  </si>
  <si>
    <t>KOR02F3110538</t>
  </si>
  <si>
    <t>KOR02F3151023</t>
  </si>
  <si>
    <t>KOR51F3160433</t>
  </si>
  <si>
    <t>KOR31F3160338</t>
  </si>
  <si>
    <t>KOR53F3100404</t>
  </si>
  <si>
    <t>KOR42F3160104</t>
  </si>
  <si>
    <t>KOR31F3150201</t>
  </si>
  <si>
    <t>KOR31F3160511</t>
  </si>
  <si>
    <t>KOR31F3160421</t>
  </si>
  <si>
    <t>KOR31F3160514</t>
  </si>
  <si>
    <t>KOR31F3160316</t>
  </si>
  <si>
    <t>KOR31F3160508</t>
  </si>
  <si>
    <t>KOR31F3160356</t>
  </si>
  <si>
    <t>KOR02F3150865</t>
  </si>
  <si>
    <t>KOR31F3160125</t>
  </si>
  <si>
    <t>KOR31F3130301</t>
  </si>
  <si>
    <t>KOR31F37234</t>
  </si>
  <si>
    <t>KOR53F32156</t>
  </si>
  <si>
    <t>FAI Licence -FAI ID</t>
  </si>
  <si>
    <t>FAI Licence - National N°</t>
  </si>
  <si>
    <t>WOLFERSTAN-BANNISTER Luke</t>
  </si>
  <si>
    <t>GBR</t>
  </si>
  <si>
    <t>SLO</t>
  </si>
  <si>
    <t>GOLJEVSCEK Alan</t>
  </si>
  <si>
    <t>LOPEZ HERNANDEZ Adrian</t>
  </si>
  <si>
    <t>KENT Gary</t>
  </si>
  <si>
    <t>VERDEGAY PARRA Javier</t>
  </si>
  <si>
    <t>LOPEZ HERNANDEZ Miguel</t>
  </si>
  <si>
    <t>TORTAJADA RETANA Guillermo</t>
  </si>
  <si>
    <t>26/4/1684</t>
  </si>
  <si>
    <t>Total number of countries</t>
  </si>
  <si>
    <t>LEE Je-Hak</t>
  </si>
  <si>
    <t>LEE Hyun-Tae</t>
  </si>
  <si>
    <t>LEE Chang-Han</t>
  </si>
  <si>
    <t>MOON Won-Jun</t>
  </si>
  <si>
    <t>CHOI Jin-Hyun</t>
  </si>
  <si>
    <t>JEONG Jae-Hwan</t>
  </si>
  <si>
    <t>KWON Seung-Won</t>
  </si>
  <si>
    <t>KIM Jung-Hwan</t>
  </si>
  <si>
    <t>SHIN Yong-Kyeum</t>
  </si>
  <si>
    <t>JANG Gi-Woon</t>
  </si>
  <si>
    <t>CHOI Jong-Sung</t>
  </si>
  <si>
    <t>LEE Dae-Jin</t>
  </si>
  <si>
    <t>CHA Jee-Hyun</t>
  </si>
  <si>
    <t>KIM Jae-Hong</t>
  </si>
  <si>
    <t>LEE Sang-Hoon</t>
  </si>
  <si>
    <t>JO Wan-Ik</t>
  </si>
  <si>
    <t>KIM Hyun-Ho</t>
  </si>
  <si>
    <t>LEE Jin-Woo</t>
  </si>
  <si>
    <t>CHOI Seong-Wook</t>
  </si>
  <si>
    <t>YU Yong-Kyu</t>
  </si>
  <si>
    <t>KIM Dae-Shin</t>
  </si>
  <si>
    <t>HA Won-Jae</t>
  </si>
  <si>
    <t>LEE Won-Beom</t>
  </si>
  <si>
    <t>LEE Young-Min</t>
  </si>
  <si>
    <t>KANG Phil-Sun</t>
  </si>
  <si>
    <t>JO Hyun-Chyul</t>
  </si>
  <si>
    <t>JUN Min-Soo</t>
  </si>
  <si>
    <t>LEE Sun-Hyang</t>
  </si>
  <si>
    <t>LIM Man-Sup</t>
  </si>
  <si>
    <t>HAN Dong-Uk</t>
  </si>
  <si>
    <t>LEE Cho-Ho</t>
  </si>
  <si>
    <t>SEO Myoung-Kuk</t>
  </si>
  <si>
    <t>JO Jin-Kook</t>
  </si>
  <si>
    <t>AN Sang-Goo</t>
  </si>
  <si>
    <t>MO Ga-Yeon</t>
  </si>
  <si>
    <t>LEE Ho-Young</t>
  </si>
  <si>
    <t>YUN Chan-Seon</t>
  </si>
  <si>
    <t>ROH Han-Sue</t>
  </si>
  <si>
    <t>AHN Byeong-Gil</t>
  </si>
  <si>
    <t>JUNG Yong-Hwa</t>
  </si>
  <si>
    <t>HUH Jong-Beom</t>
  </si>
  <si>
    <t>KIM Nam-Ho</t>
  </si>
  <si>
    <t>PARK Kyung-Soon</t>
  </si>
  <si>
    <t>KIM Myung-Kwun</t>
  </si>
  <si>
    <t>KIM Young-Hun</t>
  </si>
  <si>
    <t>SEO Min-Seo</t>
  </si>
  <si>
    <t>KO Jeong-Min</t>
  </si>
  <si>
    <t>HAN Sang-Rok</t>
  </si>
  <si>
    <t>HAN Dong-Rok</t>
  </si>
  <si>
    <t>KANG Sung-Bae</t>
  </si>
  <si>
    <t>KOO Young-Jae</t>
  </si>
  <si>
    <t>KIM Han-Jun</t>
  </si>
  <si>
    <t>JANG Chi-Young</t>
  </si>
  <si>
    <t>KWON Do-Heon</t>
  </si>
  <si>
    <t>LEE Dong-Ho</t>
  </si>
  <si>
    <t>NOH Duk-Hyun</t>
  </si>
  <si>
    <t>CHONG Hae-Sok</t>
  </si>
  <si>
    <t>KIM Hwang-Hwan</t>
  </si>
  <si>
    <t>KIM Hyeong-Seob</t>
  </si>
  <si>
    <t>JI Hyun-Ho</t>
  </si>
  <si>
    <t>NAM Hyun-Suk</t>
  </si>
  <si>
    <t>YANG Il-Jun</t>
  </si>
  <si>
    <t>JEON Im-Kil</t>
  </si>
  <si>
    <t>LIM Jae-Gon</t>
  </si>
  <si>
    <t>CHOI Joon-Weon</t>
  </si>
  <si>
    <t>LEE Jung-Yun</t>
  </si>
  <si>
    <t>LEE Jun-Whi</t>
  </si>
  <si>
    <t>KIM Min-Ho</t>
  </si>
  <si>
    <t>HWANG Sam-Jin</t>
  </si>
  <si>
    <t>HAN Sang-Un</t>
  </si>
  <si>
    <t>SHIM Sang-Woo</t>
  </si>
  <si>
    <t>KIM Sang-Yeop</t>
  </si>
  <si>
    <t>MOON Se-Jung</t>
  </si>
  <si>
    <t>HONG Soon-Ho</t>
  </si>
  <si>
    <t>KIM Soon-Ho</t>
  </si>
  <si>
    <t>PARK Jin-Guk</t>
  </si>
  <si>
    <r>
      <t>Total number of participants</t>
    </r>
    <r>
      <rPr>
        <i/>
        <sz val="7"/>
        <rFont val="Calibri"/>
        <family val="2"/>
      </rPr>
      <t xml:space="preserve"> (including participants without a FAI licence)</t>
    </r>
  </si>
  <si>
    <t>AGUILERA MORILLAS Andres</t>
  </si>
  <si>
    <t>HAN Sung-Ho</t>
  </si>
  <si>
    <t>SCHOENI Stephane</t>
  </si>
  <si>
    <t>AUBORT Jean-Baptiste</t>
  </si>
  <si>
    <t>VALLADAS Nicolas</t>
  </si>
  <si>
    <t>Osan (KOR-2)</t>
  </si>
  <si>
    <t>11-12 November</t>
  </si>
  <si>
    <t>KIM Hyun-Yeon</t>
  </si>
  <si>
    <t>YANG Keun-Hyouk</t>
  </si>
  <si>
    <t>BAEK Gue-Hyun</t>
  </si>
  <si>
    <t>USA</t>
  </si>
  <si>
    <t>GALGO Geoffrey</t>
  </si>
  <si>
    <t>USA918226</t>
  </si>
  <si>
    <t>PEREDO Vincent</t>
  </si>
  <si>
    <t>USA1103264</t>
  </si>
  <si>
    <t>WHELAN Richard</t>
  </si>
  <si>
    <t>RSA</t>
  </si>
  <si>
    <t>POTGIETER Frederik</t>
  </si>
  <si>
    <t>BOWLES James</t>
  </si>
  <si>
    <t>ELLIOTT David</t>
  </si>
  <si>
    <t>USA1116179</t>
  </si>
  <si>
    <t>Senior</t>
  </si>
  <si>
    <t>Junior</t>
  </si>
  <si>
    <r>
      <t xml:space="preserve">Number of participants placed for the World Cup </t>
    </r>
    <r>
      <rPr>
        <sz val="7"/>
        <rFont val="Calibri"/>
        <family val="2"/>
      </rPr>
      <t>(FAI licenced and having completed a flight)</t>
    </r>
  </si>
  <si>
    <t>FRA-1</t>
  </si>
  <si>
    <t>KOR-1</t>
  </si>
  <si>
    <t>KOR-2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</si>
</sst>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&quot; points&quot;"/>
    <numFmt numFmtId="177" formatCode="0&quot;/97&quot;"/>
    <numFmt numFmtId="178" formatCode="0&quot;/10&quot;"/>
    <numFmt numFmtId="179" formatCode="0&quot;/27&quot;"/>
    <numFmt numFmtId="180" formatCode="0&quot;/26&quot;"/>
    <numFmt numFmtId="181" formatCode="0&quot;/85&quot;"/>
    <numFmt numFmtId="182" formatCode="0&quot;/46&quot;"/>
  </numFmts>
  <fonts count="77">
    <font>
      <sz val="10"/>
      <name val="MS Sans Serif"/>
      <family val="0"/>
    </font>
    <font>
      <sz val="12"/>
      <color indexed="8"/>
      <name val="Calibri"/>
      <family val="2"/>
    </font>
    <font>
      <b/>
      <sz val="5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7"/>
      <name val="Calibri"/>
      <family val="2"/>
    </font>
    <font>
      <i/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b/>
      <sz val="14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i/>
      <sz val="7"/>
      <color indexed="10"/>
      <name val="Calibri"/>
      <family val="2"/>
    </font>
    <font>
      <b/>
      <i/>
      <sz val="7"/>
      <color indexed="10"/>
      <name val="Calibri"/>
      <family val="2"/>
    </font>
    <font>
      <i/>
      <sz val="10"/>
      <name val="Calibri"/>
      <family val="2"/>
    </font>
    <font>
      <u val="single"/>
      <sz val="8"/>
      <color indexed="12"/>
      <name val="Calibri"/>
      <family val="2"/>
    </font>
    <font>
      <u val="single"/>
      <sz val="7"/>
      <color indexed="12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7"/>
      <color rgb="FFFF0000"/>
      <name val="Calibri"/>
      <family val="2"/>
    </font>
    <font>
      <b/>
      <i/>
      <sz val="7"/>
      <color rgb="FFFF0000"/>
      <name val="Calibri"/>
      <family val="2"/>
    </font>
    <font>
      <u val="single"/>
      <sz val="8"/>
      <color rgb="FF0000FF"/>
      <name val="Calibri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82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52" applyFont="1" applyBorder="1" applyAlignment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2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4" fontId="6" fillId="0" borderId="24" xfId="0" applyNumberFormat="1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top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/>
    </xf>
    <xf numFmtId="14" fontId="29" fillId="0" borderId="0" xfId="0" applyNumberFormat="1" applyFont="1" applyAlignment="1">
      <alignment horizontal="center"/>
    </xf>
    <xf numFmtId="0" fontId="5" fillId="0" borderId="3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6" fillId="34" borderId="29" xfId="0" applyNumberFormat="1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35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55" fillId="0" borderId="25" xfId="45" applyBorder="1" applyAlignment="1" applyProtection="1">
      <alignment wrapText="1"/>
      <protection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7" fillId="0" borderId="37" xfId="52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14" fontId="5" fillId="35" borderId="34" xfId="0" applyNumberFormat="1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 wrapText="1"/>
      <protection/>
    </xf>
    <xf numFmtId="0" fontId="3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5" fillId="0" borderId="25" xfId="45" applyBorder="1" applyAlignment="1" applyProtection="1">
      <alignment vertical="center"/>
      <protection/>
    </xf>
    <xf numFmtId="0" fontId="55" fillId="0" borderId="25" xfId="45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35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vertical="top"/>
    </xf>
    <xf numFmtId="0" fontId="71" fillId="0" borderId="0" xfId="0" applyFont="1" applyAlignment="1">
      <alignment horizontal="center" vertical="top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9" fillId="35" borderId="34" xfId="0" applyNumberFormat="1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3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35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8" fillId="0" borderId="0" xfId="52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0" borderId="41" xfId="52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0" fillId="35" borderId="33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/>
    </xf>
    <xf numFmtId="0" fontId="74" fillId="0" borderId="27" xfId="45" applyFont="1" applyBorder="1" applyAlignment="1" applyProtection="1">
      <alignment horizontal="center" vertical="center"/>
      <protection/>
    </xf>
    <xf numFmtId="14" fontId="6" fillId="0" borderId="30" xfId="0" applyNumberFormat="1" applyFont="1" applyBorder="1" applyAlignment="1">
      <alignment horizontal="center" vertical="center" wrapText="1"/>
    </xf>
    <xf numFmtId="0" fontId="74" fillId="0" borderId="18" xfId="45" applyFont="1" applyBorder="1" applyAlignment="1" applyProtection="1">
      <alignment horizontal="center" vertical="center"/>
      <protection/>
    </xf>
    <xf numFmtId="0" fontId="74" fillId="0" borderId="27" xfId="45" applyFont="1" applyBorder="1" applyAlignment="1" applyProtection="1">
      <alignment horizontal="center" wrapText="1"/>
      <protection/>
    </xf>
    <xf numFmtId="0" fontId="74" fillId="0" borderId="27" xfId="45" applyFont="1" applyBorder="1" applyAlignment="1" applyProtection="1">
      <alignment horizontal="center"/>
      <protection/>
    </xf>
    <xf numFmtId="0" fontId="74" fillId="0" borderId="27" xfId="45" applyFont="1" applyBorder="1" applyAlignment="1" applyProtection="1">
      <alignment horizontal="center" vertical="center" wrapText="1"/>
      <protection/>
    </xf>
    <xf numFmtId="0" fontId="43" fillId="0" borderId="27" xfId="45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14" fontId="6" fillId="34" borderId="24" xfId="0" applyNumberFormat="1" applyFont="1" applyFill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6" fillId="0" borderId="4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4" fontId="6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74" fillId="0" borderId="47" xfId="45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5" fillId="0" borderId="43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14" fontId="3" fillId="0" borderId="37" xfId="0" applyNumberFormat="1" applyFont="1" applyBorder="1" applyAlignment="1">
      <alignment horizont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71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68" fillId="0" borderId="64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8" fillId="0" borderId="32" xfId="0" applyFont="1" applyFill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76" fontId="46" fillId="0" borderId="0" xfId="0" applyNumberFormat="1" applyFont="1" applyAlignment="1">
      <alignment/>
    </xf>
    <xf numFmtId="0" fontId="47" fillId="0" borderId="41" xfId="0" applyFont="1" applyBorder="1" applyAlignment="1">
      <alignment horizontal="center" vertical="center"/>
    </xf>
    <xf numFmtId="0" fontId="46" fillId="0" borderId="71" xfId="0" applyFont="1" applyFill="1" applyBorder="1" applyAlignment="1">
      <alignment horizontal="left" vertical="center" wrapText="1"/>
    </xf>
    <xf numFmtId="0" fontId="47" fillId="0" borderId="72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176" fontId="47" fillId="0" borderId="18" xfId="0" applyNumberFormat="1" applyFont="1" applyBorder="1" applyAlignment="1">
      <alignment horizontal="center" vertical="center"/>
    </xf>
    <xf numFmtId="176" fontId="47" fillId="0" borderId="27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6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6" fillId="0" borderId="74" xfId="0" applyFont="1" applyFill="1" applyBorder="1" applyAlignment="1">
      <alignment horizontal="left" vertical="center" wrapText="1"/>
    </xf>
    <xf numFmtId="0" fontId="47" fillId="0" borderId="75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 wrapText="1"/>
    </xf>
    <xf numFmtId="176" fontId="47" fillId="0" borderId="76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/>
    </xf>
    <xf numFmtId="177" fontId="46" fillId="0" borderId="77" xfId="0" applyNumberFormat="1" applyFont="1" applyBorder="1" applyAlignment="1">
      <alignment horizontal="center" vertical="center"/>
    </xf>
    <xf numFmtId="176" fontId="47" fillId="0" borderId="44" xfId="0" applyNumberFormat="1" applyFont="1" applyBorder="1" applyAlignment="1">
      <alignment horizontal="center" vertical="center"/>
    </xf>
    <xf numFmtId="176" fontId="47" fillId="0" borderId="73" xfId="0" applyNumberFormat="1" applyFont="1" applyBorder="1" applyAlignment="1">
      <alignment horizontal="center" vertical="center"/>
    </xf>
    <xf numFmtId="180" fontId="46" fillId="0" borderId="78" xfId="0" applyNumberFormat="1" applyFont="1" applyBorder="1" applyAlignment="1">
      <alignment horizontal="center" vertical="center"/>
    </xf>
    <xf numFmtId="177" fontId="46" fillId="0" borderId="79" xfId="0" applyNumberFormat="1" applyFont="1" applyBorder="1" applyAlignment="1">
      <alignment horizontal="center" vertical="center"/>
    </xf>
    <xf numFmtId="178" fontId="46" fillId="0" borderId="78" xfId="0" applyNumberFormat="1" applyFont="1" applyBorder="1" applyAlignment="1">
      <alignment horizontal="center" vertical="center"/>
    </xf>
    <xf numFmtId="179" fontId="46" fillId="0" borderId="78" xfId="0" applyNumberFormat="1" applyFont="1" applyBorder="1" applyAlignment="1">
      <alignment horizontal="center" vertical="center"/>
    </xf>
    <xf numFmtId="178" fontId="46" fillId="0" borderId="80" xfId="0" applyNumberFormat="1" applyFont="1" applyBorder="1" applyAlignment="1">
      <alignment horizontal="center" vertical="center"/>
    </xf>
    <xf numFmtId="179" fontId="46" fillId="0" borderId="80" xfId="0" applyNumberFormat="1" applyFont="1" applyBorder="1" applyAlignment="1">
      <alignment horizontal="center" vertical="center"/>
    </xf>
    <xf numFmtId="181" fontId="46" fillId="0" borderId="78" xfId="0" applyNumberFormat="1" applyFont="1" applyBorder="1" applyAlignment="1">
      <alignment horizontal="center" vertical="center"/>
    </xf>
    <xf numFmtId="181" fontId="46" fillId="0" borderId="26" xfId="0" applyNumberFormat="1" applyFont="1" applyBorder="1" applyAlignment="1">
      <alignment horizontal="center" vertical="center"/>
    </xf>
    <xf numFmtId="176" fontId="47" fillId="0" borderId="41" xfId="0" applyNumberFormat="1" applyFont="1" applyBorder="1" applyAlignment="1">
      <alignment horizontal="center" vertical="center"/>
    </xf>
    <xf numFmtId="176" fontId="47" fillId="0" borderId="22" xfId="0" applyNumberFormat="1" applyFont="1" applyBorder="1" applyAlignment="1">
      <alignment horizontal="center" vertical="center"/>
    </xf>
    <xf numFmtId="176" fontId="47" fillId="0" borderId="37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182" fontId="46" fillId="0" borderId="78" xfId="0" applyNumberFormat="1" applyFont="1" applyBorder="1" applyAlignment="1">
      <alignment horizontal="center" vertical="center"/>
    </xf>
    <xf numFmtId="182" fontId="46" fillId="0" borderId="17" xfId="0" applyNumberFormat="1" applyFont="1" applyBorder="1" applyAlignment="1">
      <alignment horizontal="center" vertical="center"/>
    </xf>
    <xf numFmtId="0" fontId="46" fillId="36" borderId="39" xfId="0" applyFont="1" applyFill="1" applyBorder="1" applyAlignment="1">
      <alignment horizontal="center" vertical="center"/>
    </xf>
    <xf numFmtId="178" fontId="46" fillId="36" borderId="17" xfId="0" applyNumberFormat="1" applyFont="1" applyFill="1" applyBorder="1" applyAlignment="1">
      <alignment horizontal="center" vertical="center"/>
    </xf>
    <xf numFmtId="176" fontId="47" fillId="36" borderId="18" xfId="0" applyNumberFormat="1" applyFont="1" applyFill="1" applyBorder="1" applyAlignment="1">
      <alignment horizontal="center" vertical="center"/>
    </xf>
    <xf numFmtId="179" fontId="46" fillId="36" borderId="17" xfId="0" applyNumberFormat="1" applyFont="1" applyFill="1" applyBorder="1" applyAlignment="1">
      <alignment horizontal="center" vertical="center"/>
    </xf>
    <xf numFmtId="0" fontId="46" fillId="36" borderId="25" xfId="0" applyFont="1" applyFill="1" applyBorder="1" applyAlignment="1">
      <alignment horizontal="center" vertical="center"/>
    </xf>
    <xf numFmtId="178" fontId="46" fillId="36" borderId="26" xfId="0" applyNumberFormat="1" applyFont="1" applyFill="1" applyBorder="1" applyAlignment="1">
      <alignment horizontal="center" vertical="center"/>
    </xf>
    <xf numFmtId="176" fontId="47" fillId="36" borderId="27" xfId="0" applyNumberFormat="1" applyFont="1" applyFill="1" applyBorder="1" applyAlignment="1">
      <alignment horizontal="center" vertical="center"/>
    </xf>
    <xf numFmtId="179" fontId="46" fillId="36" borderId="26" xfId="0" applyNumberFormat="1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/>
    </xf>
    <xf numFmtId="0" fontId="46" fillId="36" borderId="81" xfId="0" applyFont="1" applyFill="1" applyBorder="1" applyAlignment="1">
      <alignment vertical="center"/>
    </xf>
    <xf numFmtId="0" fontId="46" fillId="36" borderId="80" xfId="0" applyFont="1" applyFill="1" applyBorder="1" applyAlignment="1">
      <alignment vertical="center"/>
    </xf>
    <xf numFmtId="0" fontId="46" fillId="36" borderId="76" xfId="0" applyFont="1" applyFill="1" applyBorder="1" applyAlignment="1">
      <alignment vertical="center"/>
    </xf>
    <xf numFmtId="0" fontId="46" fillId="36" borderId="13" xfId="0" applyFont="1" applyFill="1" applyBorder="1" applyAlignment="1">
      <alignment horizontal="center" vertical="center"/>
    </xf>
    <xf numFmtId="181" fontId="46" fillId="36" borderId="78" xfId="0" applyNumberFormat="1" applyFont="1" applyFill="1" applyBorder="1" applyAlignment="1">
      <alignment horizontal="center" vertical="center"/>
    </xf>
    <xf numFmtId="176" fontId="47" fillId="36" borderId="73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2A195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57067" TargetMode="External" /><Relationship Id="rId2" Type="http://schemas.openxmlformats.org/officeDocument/2006/relationships/hyperlink" Target="https://sportinglicences2.fai.org/licence/view/142366" TargetMode="External" /><Relationship Id="rId3" Type="http://schemas.openxmlformats.org/officeDocument/2006/relationships/hyperlink" Target="https://sportinglicences2.fai.org/licence/view/152942" TargetMode="External" /><Relationship Id="rId4" Type="http://schemas.openxmlformats.org/officeDocument/2006/relationships/hyperlink" Target="https://sportinglicences2.fai.org/licence/view/157360" TargetMode="External" /><Relationship Id="rId5" Type="http://schemas.openxmlformats.org/officeDocument/2006/relationships/hyperlink" Target="https://sportinglicences2.fai.org/licence/view/154208" TargetMode="External" /><Relationship Id="rId6" Type="http://schemas.openxmlformats.org/officeDocument/2006/relationships/hyperlink" Target="https://sportinglicences2.fai.org/licence/view/151586" TargetMode="External" /><Relationship Id="rId7" Type="http://schemas.openxmlformats.org/officeDocument/2006/relationships/hyperlink" Target="https://sportinglicences2.fai.org/licence/view/157526" TargetMode="External" /><Relationship Id="rId8" Type="http://schemas.openxmlformats.org/officeDocument/2006/relationships/hyperlink" Target="https://sportinglicences2.fai.org/licence/view/157529" TargetMode="External" /><Relationship Id="rId9" Type="http://schemas.openxmlformats.org/officeDocument/2006/relationships/hyperlink" Target="https://sportinglicences2.fai.org/licence/view/21899" TargetMode="External" /><Relationship Id="rId10" Type="http://schemas.openxmlformats.org/officeDocument/2006/relationships/hyperlink" Target="https://sportinglicences2.fai.org/licence/view/44048" TargetMode="External" /><Relationship Id="rId11" Type="http://schemas.openxmlformats.org/officeDocument/2006/relationships/hyperlink" Target="https://sportinglicences2.fai.org/licence/view/164659" TargetMode="External" /><Relationship Id="rId12" Type="http://schemas.openxmlformats.org/officeDocument/2006/relationships/hyperlink" Target="https://sportinglicences2.fai.org/licence/view/164658" TargetMode="External" /><Relationship Id="rId13" Type="http://schemas.openxmlformats.org/officeDocument/2006/relationships/hyperlink" Target="https://sportinglicences2.fai.org/licence/view/164366" TargetMode="External" /><Relationship Id="rId14" Type="http://schemas.openxmlformats.org/officeDocument/2006/relationships/hyperlink" Target="https://sportinglicences2.fai.org/licence/view/164362" TargetMode="External" /><Relationship Id="rId15" Type="http://schemas.openxmlformats.org/officeDocument/2006/relationships/hyperlink" Target="https://sportinglicences2.fai.org/licence/view/164364" TargetMode="External" /><Relationship Id="rId16" Type="http://schemas.openxmlformats.org/officeDocument/2006/relationships/hyperlink" Target="https://sportinglicences2.fai.org/licence/view/164361" TargetMode="External" /><Relationship Id="rId17" Type="http://schemas.openxmlformats.org/officeDocument/2006/relationships/hyperlink" Target="https://sportinglicences2.fai.org/licence/view/164363" TargetMode="External" /><Relationship Id="rId18" Type="http://schemas.openxmlformats.org/officeDocument/2006/relationships/hyperlink" Target="https://sportinglicences2.fai.org/licence/view/157216" TargetMode="External" /><Relationship Id="rId19" Type="http://schemas.openxmlformats.org/officeDocument/2006/relationships/hyperlink" Target="https://sportinglicences2.fai.org/licence/view/154490" TargetMode="External" /><Relationship Id="rId20" Type="http://schemas.openxmlformats.org/officeDocument/2006/relationships/hyperlink" Target="https://sportinglicences2.fai.org/licence/view/154491" TargetMode="External" /><Relationship Id="rId21" Type="http://schemas.openxmlformats.org/officeDocument/2006/relationships/hyperlink" Target="https://sportinglicences2.fai.org/licence/view/163930" TargetMode="External" /><Relationship Id="rId22" Type="http://schemas.openxmlformats.org/officeDocument/2006/relationships/hyperlink" Target="https://sportinglicences2.fai.org/licence/view/165623" TargetMode="External" /><Relationship Id="rId23" Type="http://schemas.openxmlformats.org/officeDocument/2006/relationships/hyperlink" Target="https://sportinglicences2.fai.org/licence/view/165245" TargetMode="External" /><Relationship Id="rId24" Type="http://schemas.openxmlformats.org/officeDocument/2006/relationships/hyperlink" Target="https://sportinglicences2.fai.org/licence/view/88009" TargetMode="External" /><Relationship Id="rId25" Type="http://schemas.openxmlformats.org/officeDocument/2006/relationships/hyperlink" Target="https://sportinglicences2.fai.org/licence/view/165621" TargetMode="External" /><Relationship Id="rId26" Type="http://schemas.openxmlformats.org/officeDocument/2006/relationships/hyperlink" Target="https://sportinglicences2.fai.org/licence/view/153475" TargetMode="External" /><Relationship Id="rId27" Type="http://schemas.openxmlformats.org/officeDocument/2006/relationships/hyperlink" Target="https://sportinglicences2.fai.org/licence/view/165715" TargetMode="External" /><Relationship Id="rId28" Type="http://schemas.openxmlformats.org/officeDocument/2006/relationships/hyperlink" Target="https://sportinglicences2.fai.org/licence/view/89216" TargetMode="External" /><Relationship Id="rId29" Type="http://schemas.openxmlformats.org/officeDocument/2006/relationships/hyperlink" Target="https://sportinglicences2.fai.org/licence/view/165482" TargetMode="External" /><Relationship Id="rId30" Type="http://schemas.openxmlformats.org/officeDocument/2006/relationships/hyperlink" Target="https://sportinglicences2.fai.org/licence/view/165477" TargetMode="External" /><Relationship Id="rId31" Type="http://schemas.openxmlformats.org/officeDocument/2006/relationships/hyperlink" Target="https://sportinglicences2.fai.org/licence/view/165479" TargetMode="External" /><Relationship Id="rId32" Type="http://schemas.openxmlformats.org/officeDocument/2006/relationships/hyperlink" Target="https://sportinglicences2.fai.org/licence/view/165480" TargetMode="External" /><Relationship Id="rId33" Type="http://schemas.openxmlformats.org/officeDocument/2006/relationships/hyperlink" Target="https://sportinglicences2.fai.org/licence/view/165478" TargetMode="External" /><Relationship Id="rId34" Type="http://schemas.openxmlformats.org/officeDocument/2006/relationships/hyperlink" Target="https://sportinglicences2.fai.org/licence/view/165481" TargetMode="External" /><Relationship Id="rId35" Type="http://schemas.openxmlformats.org/officeDocument/2006/relationships/hyperlink" Target="https://sportinglicences2.fai.org/licence/view/143511" TargetMode="External" /><Relationship Id="rId36" Type="http://schemas.openxmlformats.org/officeDocument/2006/relationships/hyperlink" Target="https://sportinglicences2.fai.org/licence/view/143494" TargetMode="External" /><Relationship Id="rId37" Type="http://schemas.openxmlformats.org/officeDocument/2006/relationships/hyperlink" Target="https://sportinglicences2.fai.org/licence/view/163998" TargetMode="External" /><Relationship Id="rId38" Type="http://schemas.openxmlformats.org/officeDocument/2006/relationships/hyperlink" Target="https://sportinglicences2.fai.org/licence/view/154014" TargetMode="External" /><Relationship Id="rId39" Type="http://schemas.openxmlformats.org/officeDocument/2006/relationships/hyperlink" Target="https://sportinglicences2.fai.org/licence/view/143495" TargetMode="External" /><Relationship Id="rId40" Type="http://schemas.openxmlformats.org/officeDocument/2006/relationships/hyperlink" Target="https://sportinglicences2.fai.org/licence/view/142215" TargetMode="External" /><Relationship Id="rId41" Type="http://schemas.openxmlformats.org/officeDocument/2006/relationships/hyperlink" Target="https://sportinglicences2.fai.org/licence/view/143510" TargetMode="External" /><Relationship Id="rId42" Type="http://schemas.openxmlformats.org/officeDocument/2006/relationships/hyperlink" Target="https://sportinglicences2.fai.org/licence/view/150491" TargetMode="External" /><Relationship Id="rId43" Type="http://schemas.openxmlformats.org/officeDocument/2006/relationships/hyperlink" Target="https://sportinglicences2.fai.org/licence/view/140709" TargetMode="External" /><Relationship Id="rId44" Type="http://schemas.openxmlformats.org/officeDocument/2006/relationships/hyperlink" Target="https://sportinglicences2.fai.org/licence/view/140741" TargetMode="External" /><Relationship Id="rId45" Type="http://schemas.openxmlformats.org/officeDocument/2006/relationships/hyperlink" Target="https://sportinglicences2.fai.org/licence/view/140711" TargetMode="External" /><Relationship Id="rId46" Type="http://schemas.openxmlformats.org/officeDocument/2006/relationships/hyperlink" Target="https://sportinglicences2.fai.org/licence/view/140743" TargetMode="External" /><Relationship Id="rId47" Type="http://schemas.openxmlformats.org/officeDocument/2006/relationships/hyperlink" Target="https://sportinglicences2.fai.org/licence/view/157587" TargetMode="External" /><Relationship Id="rId48" Type="http://schemas.openxmlformats.org/officeDocument/2006/relationships/hyperlink" Target="https://sportinglicences2.fai.org/licence/view/140706" TargetMode="External" /><Relationship Id="rId49" Type="http://schemas.openxmlformats.org/officeDocument/2006/relationships/hyperlink" Target="https://sportinglicences2.fai.org/licence/view/142216" TargetMode="External" /><Relationship Id="rId50" Type="http://schemas.openxmlformats.org/officeDocument/2006/relationships/hyperlink" Target="https://sportinglicences2.fai.org/licence/view/145939" TargetMode="External" /><Relationship Id="rId51" Type="http://schemas.openxmlformats.org/officeDocument/2006/relationships/hyperlink" Target="https://sportinglicences2.fai.org/licence/view/150489" TargetMode="External" /><Relationship Id="rId52" Type="http://schemas.openxmlformats.org/officeDocument/2006/relationships/hyperlink" Target="https://sportinglicences2.fai.org/licence/view/143498" TargetMode="External" /><Relationship Id="rId53" Type="http://schemas.openxmlformats.org/officeDocument/2006/relationships/hyperlink" Target="https://sportinglicences2.fai.org/licence/view/142237" TargetMode="External" /><Relationship Id="rId54" Type="http://schemas.openxmlformats.org/officeDocument/2006/relationships/hyperlink" Target="https://sportinglicences2.fai.org/licence/view/152549" TargetMode="External" /><Relationship Id="rId55" Type="http://schemas.openxmlformats.org/officeDocument/2006/relationships/hyperlink" Target="https://sportinglicences2.fai.org/licence/view/150479" TargetMode="External" /><Relationship Id="rId56" Type="http://schemas.openxmlformats.org/officeDocument/2006/relationships/hyperlink" Target="https://sportinglicences2.fai.org/licence/view/140703" TargetMode="External" /><Relationship Id="rId57" Type="http://schemas.openxmlformats.org/officeDocument/2006/relationships/hyperlink" Target="https://sportinglicences2.fai.org/licence/view/151527" TargetMode="External" /><Relationship Id="rId58" Type="http://schemas.openxmlformats.org/officeDocument/2006/relationships/hyperlink" Target="https://sportinglicences2.fai.org/licence/view/140732" TargetMode="External" /><Relationship Id="rId59" Type="http://schemas.openxmlformats.org/officeDocument/2006/relationships/hyperlink" Target="https://sportinglicences2.fai.org/licence/view/150488" TargetMode="External" /><Relationship Id="rId60" Type="http://schemas.openxmlformats.org/officeDocument/2006/relationships/hyperlink" Target="https://sportinglicences2.fai.org/licence/view/140705" TargetMode="External" /><Relationship Id="rId61" Type="http://schemas.openxmlformats.org/officeDocument/2006/relationships/hyperlink" Target="https://sportinglicences2.fai.org/licence/view/154325" TargetMode="External" /><Relationship Id="rId62" Type="http://schemas.openxmlformats.org/officeDocument/2006/relationships/hyperlink" Target="https://sportinglicences2.fai.org/licence/view/154748" TargetMode="External" /><Relationship Id="rId63" Type="http://schemas.openxmlformats.org/officeDocument/2006/relationships/hyperlink" Target="https://sportinglicences2.fai.org/licence/view/140702" TargetMode="External" /><Relationship Id="rId64" Type="http://schemas.openxmlformats.org/officeDocument/2006/relationships/hyperlink" Target="https://sportinglicences2.fai.org/licence/view/151529" TargetMode="External" /><Relationship Id="rId65" Type="http://schemas.openxmlformats.org/officeDocument/2006/relationships/hyperlink" Target="https://sportinglicences2.fai.org/licence/view/140715" TargetMode="External" /><Relationship Id="rId66" Type="http://schemas.openxmlformats.org/officeDocument/2006/relationships/hyperlink" Target="https://sportinglicences2.fai.org/licence/view/140045" TargetMode="External" /><Relationship Id="rId67" Type="http://schemas.openxmlformats.org/officeDocument/2006/relationships/hyperlink" Target="https://sportinglicences2.fai.org/licence/view/142217" TargetMode="External" /><Relationship Id="rId68" Type="http://schemas.openxmlformats.org/officeDocument/2006/relationships/hyperlink" Target="https://sportinglicences2.fai.org/licence/view/149090" TargetMode="External" /><Relationship Id="rId69" Type="http://schemas.openxmlformats.org/officeDocument/2006/relationships/hyperlink" Target="https://sportinglicences2.fai.org/licence/view/143499" TargetMode="External" /><Relationship Id="rId70" Type="http://schemas.openxmlformats.org/officeDocument/2006/relationships/hyperlink" Target="https://sportinglicences2.fai.org/licence/view/154328" TargetMode="External" /><Relationship Id="rId71" Type="http://schemas.openxmlformats.org/officeDocument/2006/relationships/hyperlink" Target="https://sportinglicences2.fai.org/licence/view/149091" TargetMode="External" /><Relationship Id="rId72" Type="http://schemas.openxmlformats.org/officeDocument/2006/relationships/hyperlink" Target="https://sportinglicences2.fai.org/licence/view/140719" TargetMode="External" /><Relationship Id="rId73" Type="http://schemas.openxmlformats.org/officeDocument/2006/relationships/hyperlink" Target="https://sportinglicences2.fai.org/licence/view/152554" TargetMode="External" /><Relationship Id="rId74" Type="http://schemas.openxmlformats.org/officeDocument/2006/relationships/hyperlink" Target="https://sportinglicences2.fai.org/licence/view/145932" TargetMode="External" /><Relationship Id="rId75" Type="http://schemas.openxmlformats.org/officeDocument/2006/relationships/hyperlink" Target="https://sportinglicences2.fai.org/licence/view/145921" TargetMode="External" /><Relationship Id="rId76" Type="http://schemas.openxmlformats.org/officeDocument/2006/relationships/hyperlink" Target="https://sportinglicences2.fai.org/licence/view/143500" TargetMode="External" /><Relationship Id="rId77" Type="http://schemas.openxmlformats.org/officeDocument/2006/relationships/hyperlink" Target="https://sportinglicences2.fai.org/licence/view/157628" TargetMode="External" /><Relationship Id="rId78" Type="http://schemas.openxmlformats.org/officeDocument/2006/relationships/hyperlink" Target="https://sportinglicences2.fai.org/licence/view/157611" TargetMode="External" /><Relationship Id="rId79" Type="http://schemas.openxmlformats.org/officeDocument/2006/relationships/hyperlink" Target="https://sportinglicences2.fai.org/licence/view/140701" TargetMode="External" /><Relationship Id="rId80" Type="http://schemas.openxmlformats.org/officeDocument/2006/relationships/hyperlink" Target="https://sportinglicences2.fai.org/licence/view/145915" TargetMode="External" /><Relationship Id="rId81" Type="http://schemas.openxmlformats.org/officeDocument/2006/relationships/hyperlink" Target="https://sportinglicences2.fai.org/licence/view/141085" TargetMode="External" /><Relationship Id="rId82" Type="http://schemas.openxmlformats.org/officeDocument/2006/relationships/hyperlink" Target="https://sportinglicences2.fai.org/licence/view/140733" TargetMode="External" /><Relationship Id="rId83" Type="http://schemas.openxmlformats.org/officeDocument/2006/relationships/hyperlink" Target="https://sportinglicences2.fai.org/licence/view/142232" TargetMode="External" /><Relationship Id="rId84" Type="http://schemas.openxmlformats.org/officeDocument/2006/relationships/hyperlink" Target="https://sportinglicences2.fai.org/licence/view/145928" TargetMode="External" /><Relationship Id="rId85" Type="http://schemas.openxmlformats.org/officeDocument/2006/relationships/hyperlink" Target="https://sportinglicences2.fai.org/licence/view/149089" TargetMode="External" /><Relationship Id="rId86" Type="http://schemas.openxmlformats.org/officeDocument/2006/relationships/hyperlink" Target="https://sportinglicences2.fai.org/licence/view/143520" TargetMode="External" /><Relationship Id="rId87" Type="http://schemas.openxmlformats.org/officeDocument/2006/relationships/hyperlink" Target="https://sportinglicences2.fai.org/licence/view/153330" TargetMode="External" /><Relationship Id="rId88" Type="http://schemas.openxmlformats.org/officeDocument/2006/relationships/hyperlink" Target="https://sportinglicences2.fai.org/licence/view/140713" TargetMode="External" /><Relationship Id="rId89" Type="http://schemas.openxmlformats.org/officeDocument/2006/relationships/hyperlink" Target="https://sportinglicences2.fai.org/licence/view/140717" TargetMode="External" /><Relationship Id="rId90" Type="http://schemas.openxmlformats.org/officeDocument/2006/relationships/hyperlink" Target="https://sportinglicences2.fai.org/licence/view/140718" TargetMode="External" /><Relationship Id="rId91" Type="http://schemas.openxmlformats.org/officeDocument/2006/relationships/hyperlink" Target="https://sportinglicences2.fai.org/licence/view/143518" TargetMode="External" /><Relationship Id="rId92" Type="http://schemas.openxmlformats.org/officeDocument/2006/relationships/hyperlink" Target="https://sportinglicences2.fai.org/licence/view/153332" TargetMode="External" /><Relationship Id="rId93" Type="http://schemas.openxmlformats.org/officeDocument/2006/relationships/hyperlink" Target="https://sportinglicences2.fai.org/licence/view/140739" TargetMode="External" /><Relationship Id="rId94" Type="http://schemas.openxmlformats.org/officeDocument/2006/relationships/hyperlink" Target="https://sportinglicences2.fai.org/licence/view/157612" TargetMode="External" /><Relationship Id="rId95" Type="http://schemas.openxmlformats.org/officeDocument/2006/relationships/hyperlink" Target="https://sportinglicences2.fai.org/licence/view/140742" TargetMode="External" /><Relationship Id="rId96" Type="http://schemas.openxmlformats.org/officeDocument/2006/relationships/hyperlink" Target="https://sportinglicences2.fai.org/licence/view/141617" TargetMode="External" /><Relationship Id="rId97" Type="http://schemas.openxmlformats.org/officeDocument/2006/relationships/hyperlink" Target="https://sportinglicences2.fai.org/licence/view/145912" TargetMode="External" /><Relationship Id="rId98" Type="http://schemas.openxmlformats.org/officeDocument/2006/relationships/hyperlink" Target="https://sportinglicences2.fai.org/licence/view/154013" TargetMode="External" /><Relationship Id="rId99" Type="http://schemas.openxmlformats.org/officeDocument/2006/relationships/hyperlink" Target="https://sportinglicences2.fai.org/licence/view/142218" TargetMode="External" /><Relationship Id="rId100" Type="http://schemas.openxmlformats.org/officeDocument/2006/relationships/hyperlink" Target="https://sportinglicences2.fai.org/licence/view/141626" TargetMode="External" /><Relationship Id="rId101" Type="http://schemas.openxmlformats.org/officeDocument/2006/relationships/hyperlink" Target="https://sportinglicences2.fai.org/licence/view/157581" TargetMode="External" /><Relationship Id="rId102" Type="http://schemas.openxmlformats.org/officeDocument/2006/relationships/hyperlink" Target="https://sportinglicences2.fai.org/licence/view/157610" TargetMode="External" /><Relationship Id="rId103" Type="http://schemas.openxmlformats.org/officeDocument/2006/relationships/hyperlink" Target="https://sportinglicences2.fai.org/licence/view/140721" TargetMode="External" /><Relationship Id="rId104" Type="http://schemas.openxmlformats.org/officeDocument/2006/relationships/hyperlink" Target="https://sportinglicences2.fai.org/licence/view/140714" TargetMode="External" /><Relationship Id="rId105" Type="http://schemas.openxmlformats.org/officeDocument/2006/relationships/hyperlink" Target="https://sportinglicences2.fai.org/licence/view/150481" TargetMode="External" /><Relationship Id="rId106" Type="http://schemas.openxmlformats.org/officeDocument/2006/relationships/hyperlink" Target="https://sportinglicences2.fai.org/licence/view/140704" TargetMode="External" /><Relationship Id="rId107" Type="http://schemas.openxmlformats.org/officeDocument/2006/relationships/hyperlink" Target="https://sportinglicences2.fai.org/licence/view/134446" TargetMode="External" /><Relationship Id="rId108" Type="http://schemas.openxmlformats.org/officeDocument/2006/relationships/hyperlink" Target="https://sportinglicences2.fai.org/licence/view/140716" TargetMode="External" /><Relationship Id="rId109" Type="http://schemas.openxmlformats.org/officeDocument/2006/relationships/hyperlink" Target="https://sportinglicences2.fai.org/licence/view/149088" TargetMode="External" /><Relationship Id="rId110" Type="http://schemas.openxmlformats.org/officeDocument/2006/relationships/hyperlink" Target="https://sportinglicences2.fai.org/licence/view/152567" TargetMode="External" /><Relationship Id="rId111" Type="http://schemas.openxmlformats.org/officeDocument/2006/relationships/hyperlink" Target="https://sportinglicences2.fai.org/licence/view/157599" TargetMode="External" /><Relationship Id="rId112" Type="http://schemas.openxmlformats.org/officeDocument/2006/relationships/hyperlink" Target="https://sportinglicences2.fai.org/licence/view/154327" TargetMode="External" /><Relationship Id="rId113" Type="http://schemas.openxmlformats.org/officeDocument/2006/relationships/hyperlink" Target="https://sportinglicences2.fai.org/licence/view/149082" TargetMode="External" /><Relationship Id="rId114" Type="http://schemas.openxmlformats.org/officeDocument/2006/relationships/hyperlink" Target="https://sportinglicences2.fai.org/licence/view/154324" TargetMode="External" /><Relationship Id="rId115" Type="http://schemas.openxmlformats.org/officeDocument/2006/relationships/hyperlink" Target="https://sportinglicences2.fai.org/licence/view/149083" TargetMode="External" /><Relationship Id="rId116" Type="http://schemas.openxmlformats.org/officeDocument/2006/relationships/hyperlink" Target="https://sportinglicences2.fai.org/licence/view/141090" TargetMode="External" /><Relationship Id="rId117" Type="http://schemas.openxmlformats.org/officeDocument/2006/relationships/hyperlink" Target="https://sportinglicences2.fai.org/licence/view/149096" TargetMode="External" /><Relationship Id="rId118" Type="http://schemas.openxmlformats.org/officeDocument/2006/relationships/hyperlink" Target="https://sportinglicences2.fai.org/licence/view/164730" TargetMode="External" /><Relationship Id="rId119" Type="http://schemas.openxmlformats.org/officeDocument/2006/relationships/hyperlink" Target="https://sportinglicences2.fai.org/licence/view/169547" TargetMode="External" /><Relationship Id="rId120" Type="http://schemas.openxmlformats.org/officeDocument/2006/relationships/hyperlink" Target="https://sportinglicences2.fai.org/licence/view/142214" TargetMode="External" /><Relationship Id="rId121" Type="http://schemas.openxmlformats.org/officeDocument/2006/relationships/hyperlink" Target="https://sportinglicences2.fai.org/licence/check/168952" TargetMode="External" /><Relationship Id="rId122" Type="http://schemas.openxmlformats.org/officeDocument/2006/relationships/hyperlink" Target="https://sportinglicences2.fai.org/licence/view/168962" TargetMode="External" /><Relationship Id="rId123" Type="http://schemas.openxmlformats.org/officeDocument/2006/relationships/hyperlink" Target="https://sportinglicences2.fai.org/licence/view/168934" TargetMode="External" /><Relationship Id="rId124" Type="http://schemas.openxmlformats.org/officeDocument/2006/relationships/hyperlink" Target="https://sportinglicences2.fai.org/licence/view/168983" TargetMode="External" /><Relationship Id="rId125" Type="http://schemas.openxmlformats.org/officeDocument/2006/relationships/hyperlink" Target="https://sportinglicences2.fai.org/licence/view/168955" TargetMode="External" /><Relationship Id="rId126" Type="http://schemas.openxmlformats.org/officeDocument/2006/relationships/hyperlink" Target="https://sportinglicences2.fai.org/licence/view/168931" TargetMode="External" /><Relationship Id="rId127" Type="http://schemas.openxmlformats.org/officeDocument/2006/relationships/hyperlink" Target="https://sportinglicences2.fai.org/licence/view/168981" TargetMode="External" /><Relationship Id="rId128" Type="http://schemas.openxmlformats.org/officeDocument/2006/relationships/hyperlink" Target="https://sportinglicences2.fai.org/licence/view/168971" TargetMode="External" /><Relationship Id="rId129" Type="http://schemas.openxmlformats.org/officeDocument/2006/relationships/hyperlink" Target="https://sportinglicences2.fai.org/licence/view/168886" TargetMode="External" /><Relationship Id="rId130" Type="http://schemas.openxmlformats.org/officeDocument/2006/relationships/hyperlink" Target="https://sportinglicences2.fai.org/licence/view/168920" TargetMode="External" /><Relationship Id="rId131" Type="http://schemas.openxmlformats.org/officeDocument/2006/relationships/hyperlink" Target="https://sportinglicences2.fai.org/licence/view/168937" TargetMode="External" /><Relationship Id="rId132" Type="http://schemas.openxmlformats.org/officeDocument/2006/relationships/hyperlink" Target="https://sportinglicences2.fai.org/licence/view/168922" TargetMode="External" /><Relationship Id="rId133" Type="http://schemas.openxmlformats.org/officeDocument/2006/relationships/hyperlink" Target="https://sportinglicences2.fai.org/licence/view/168973" TargetMode="External" /><Relationship Id="rId134" Type="http://schemas.openxmlformats.org/officeDocument/2006/relationships/hyperlink" Target="https://sportinglicences2.fai.org/licence/view/168966" TargetMode="External" /><Relationship Id="rId135" Type="http://schemas.openxmlformats.org/officeDocument/2006/relationships/hyperlink" Target="https://sportinglicences2.fai.org/licence/view/168979" TargetMode="External" /><Relationship Id="rId136" Type="http://schemas.openxmlformats.org/officeDocument/2006/relationships/hyperlink" Target="https://sportinglicences2.fai.org/licence/view/168881" TargetMode="External" /><Relationship Id="rId137" Type="http://schemas.openxmlformats.org/officeDocument/2006/relationships/hyperlink" Target="https://sportinglicences2.fai.org/licence/view/168884" TargetMode="External" /><Relationship Id="rId138" Type="http://schemas.openxmlformats.org/officeDocument/2006/relationships/hyperlink" Target="https://sportinglicences2.fai.org/licence/view/168945" TargetMode="External" /><Relationship Id="rId139" Type="http://schemas.openxmlformats.org/officeDocument/2006/relationships/hyperlink" Target="https://sportinglicences2.fai.org/licence/view/168977" TargetMode="External" /><Relationship Id="rId140" Type="http://schemas.openxmlformats.org/officeDocument/2006/relationships/hyperlink" Target="https://sportinglicences2.fai.org/licence/view/168919" TargetMode="External" /><Relationship Id="rId141" Type="http://schemas.openxmlformats.org/officeDocument/2006/relationships/hyperlink" Target="https://sportinglicences2.fai.org/licence/view/168947" TargetMode="External" /><Relationship Id="rId142" Type="http://schemas.openxmlformats.org/officeDocument/2006/relationships/hyperlink" Target="https://sportinglicences2.fai.org/licence/view/168923" TargetMode="External" /><Relationship Id="rId143" Type="http://schemas.openxmlformats.org/officeDocument/2006/relationships/hyperlink" Target="https://sportinglicences2.fai.org/licence/view/168954" TargetMode="External" /><Relationship Id="rId144" Type="http://schemas.openxmlformats.org/officeDocument/2006/relationships/hyperlink" Target="https://sportinglicences2.fai.org/licence/view/168978" TargetMode="External" /><Relationship Id="rId145" Type="http://schemas.openxmlformats.org/officeDocument/2006/relationships/hyperlink" Target="https://sportinglicences2.fai.org/licence/view/168943" TargetMode="External" /><Relationship Id="rId146" Type="http://schemas.openxmlformats.org/officeDocument/2006/relationships/hyperlink" Target="https://sportinglicences2.fai.org/licence/view/168888" TargetMode="External" /><Relationship Id="rId147" Type="http://schemas.openxmlformats.org/officeDocument/2006/relationships/hyperlink" Target="https://sportinglicences2.fai.org/licence/view/168982" TargetMode="External" /><Relationship Id="rId148" Type="http://schemas.openxmlformats.org/officeDocument/2006/relationships/hyperlink" Target="https://sportinglicences2.fai.org/licence/view/168950" TargetMode="External" /><Relationship Id="rId149" Type="http://schemas.openxmlformats.org/officeDocument/2006/relationships/hyperlink" Target="https://sportinglicences2.fai.org/licence/view/168949" TargetMode="External" /><Relationship Id="rId150" Type="http://schemas.openxmlformats.org/officeDocument/2006/relationships/hyperlink" Target="https://sportinglicences2.fai.org/licence/view/168882" TargetMode="External" /><Relationship Id="rId151" Type="http://schemas.openxmlformats.org/officeDocument/2006/relationships/hyperlink" Target="https://sportinglicences2.fai.org/licence/view/168975" TargetMode="External" /><Relationship Id="rId152" Type="http://schemas.openxmlformats.org/officeDocument/2006/relationships/hyperlink" Target="https://sportinglicences2.fai.org/licence/view/168968" TargetMode="External" /><Relationship Id="rId153" Type="http://schemas.openxmlformats.org/officeDocument/2006/relationships/hyperlink" Target="https://sportinglicences2.fai.org/licence/view/168948" TargetMode="External" /><Relationship Id="rId154" Type="http://schemas.openxmlformats.org/officeDocument/2006/relationships/hyperlink" Target="https://sportinglicences2.fai.org/licence/view/168964" TargetMode="External" /><Relationship Id="rId155" Type="http://schemas.openxmlformats.org/officeDocument/2006/relationships/hyperlink" Target="https://sportinglicences2.fai.org/licence/view/168941" TargetMode="External" /><Relationship Id="rId156" Type="http://schemas.openxmlformats.org/officeDocument/2006/relationships/hyperlink" Target="https://sportinglicences2.fai.org/licence/view/168984" TargetMode="External" /><Relationship Id="rId157" Type="http://schemas.openxmlformats.org/officeDocument/2006/relationships/hyperlink" Target="https://sportinglicences2.fai.org/licence/view/168961" TargetMode="External" /><Relationship Id="rId158" Type="http://schemas.openxmlformats.org/officeDocument/2006/relationships/hyperlink" Target="https://sportinglicences2.fai.org/licence/view/168935" TargetMode="External" /><Relationship Id="rId159" Type="http://schemas.openxmlformats.org/officeDocument/2006/relationships/hyperlink" Target="https://sportinglicences2.fai.org/licence/view/168974" TargetMode="External" /><Relationship Id="rId160" Type="http://schemas.openxmlformats.org/officeDocument/2006/relationships/hyperlink" Target="https://sportinglicences2.fai.org/licence/view/168940" TargetMode="External" /><Relationship Id="rId161" Type="http://schemas.openxmlformats.org/officeDocument/2006/relationships/hyperlink" Target="https://sportinglicences2.fai.org/licence/view/168929" TargetMode="External" /><Relationship Id="rId162" Type="http://schemas.openxmlformats.org/officeDocument/2006/relationships/hyperlink" Target="https://sportinglicences2.fai.org/licence/view/168963" TargetMode="External" /><Relationship Id="rId163" Type="http://schemas.openxmlformats.org/officeDocument/2006/relationships/hyperlink" Target="https://sportinglicences2.fai.org/licence/view/168944" TargetMode="External" /><Relationship Id="rId164" Type="http://schemas.openxmlformats.org/officeDocument/2006/relationships/hyperlink" Target="https://sportinglicences2.fai.org/licence/view/168928" TargetMode="External" /><Relationship Id="rId165" Type="http://schemas.openxmlformats.org/officeDocument/2006/relationships/hyperlink" Target="https://sportinglicences2.fai.org/licence/view/168939" TargetMode="External" /><Relationship Id="rId166" Type="http://schemas.openxmlformats.org/officeDocument/2006/relationships/hyperlink" Target="https://sportinglicences2.fai.org/licence/view/168970" TargetMode="External" /><Relationship Id="rId167" Type="http://schemas.openxmlformats.org/officeDocument/2006/relationships/hyperlink" Target="https://sportinglicences2.fai.org/licence/view/168987" TargetMode="External" /><Relationship Id="rId168" Type="http://schemas.openxmlformats.org/officeDocument/2006/relationships/hyperlink" Target="https://sportinglicences2.fai.org/licence/view/168887" TargetMode="External" /><Relationship Id="rId169" Type="http://schemas.openxmlformats.org/officeDocument/2006/relationships/hyperlink" Target="https://sportinglicences2.fai.org/licence/view/168932" TargetMode="External" /><Relationship Id="rId170" Type="http://schemas.openxmlformats.org/officeDocument/2006/relationships/hyperlink" Target="https://sportinglicences2.fai.org/licence/view/168889" TargetMode="External" /><Relationship Id="rId171" Type="http://schemas.openxmlformats.org/officeDocument/2006/relationships/hyperlink" Target="https://sportinglicences2.fai.org/licence/view/168918" TargetMode="External" /><Relationship Id="rId172" Type="http://schemas.openxmlformats.org/officeDocument/2006/relationships/hyperlink" Target="https://sportinglicences2.fai.org/licence/view/168936" TargetMode="External" /><Relationship Id="rId173" Type="http://schemas.openxmlformats.org/officeDocument/2006/relationships/hyperlink" Target="https://sportinglicences2.fai.org/licence/view/168883" TargetMode="External" /><Relationship Id="rId174" Type="http://schemas.openxmlformats.org/officeDocument/2006/relationships/hyperlink" Target="https://sportinglicences2.fai.org/licence/view/168990" TargetMode="External" /><Relationship Id="rId175" Type="http://schemas.openxmlformats.org/officeDocument/2006/relationships/hyperlink" Target="https://sportinglicences2.fai.org/licence/view/168921" TargetMode="External" /><Relationship Id="rId176" Type="http://schemas.openxmlformats.org/officeDocument/2006/relationships/hyperlink" Target="https://sportinglicences2.fai.org/licence/view/168967" TargetMode="External" /><Relationship Id="rId177" Type="http://schemas.openxmlformats.org/officeDocument/2006/relationships/hyperlink" Target="https://sportinglicences2.fai.org/licence/view/168885" TargetMode="External" /><Relationship Id="rId178" Type="http://schemas.openxmlformats.org/officeDocument/2006/relationships/hyperlink" Target="https://sportinglicences2.fai.org/licence/view/168946" TargetMode="External" /><Relationship Id="rId179" Type="http://schemas.openxmlformats.org/officeDocument/2006/relationships/hyperlink" Target="https://sportinglicences2.fai.org/licence/view/168927" TargetMode="External" /><Relationship Id="rId180" Type="http://schemas.openxmlformats.org/officeDocument/2006/relationships/hyperlink" Target="https://sportinglicences2.fai.org/licence/view/168972" TargetMode="External" /><Relationship Id="rId181" Type="http://schemas.openxmlformats.org/officeDocument/2006/relationships/hyperlink" Target="https://sportinglicences2.fai.org/licence/view/168925" TargetMode="External" /><Relationship Id="rId182" Type="http://schemas.openxmlformats.org/officeDocument/2006/relationships/hyperlink" Target="https://sportinglicences2.fai.org/licence/view/168924" TargetMode="External" /><Relationship Id="rId183" Type="http://schemas.openxmlformats.org/officeDocument/2006/relationships/hyperlink" Target="https://sportinglicences2.fai.org/licence/view/168976" TargetMode="External" /><Relationship Id="rId184" Type="http://schemas.openxmlformats.org/officeDocument/2006/relationships/hyperlink" Target="https://sportinglicences2.fai.org/licence/view/168926" TargetMode="External" /><Relationship Id="rId185" Type="http://schemas.openxmlformats.org/officeDocument/2006/relationships/hyperlink" Target="https://sportinglicences2.fai.org/licence/view/168942" TargetMode="External" /><Relationship Id="rId186" Type="http://schemas.openxmlformats.org/officeDocument/2006/relationships/hyperlink" Target="https://sportinglicences2.fai.org/licence/view/168969" TargetMode="External" /><Relationship Id="rId187" Type="http://schemas.openxmlformats.org/officeDocument/2006/relationships/hyperlink" Target="https://sportinglicences2.fai.org/licence/view/168965" TargetMode="External" /><Relationship Id="rId188" Type="http://schemas.openxmlformats.org/officeDocument/2006/relationships/hyperlink" Target="https://sportinglicences2.fai.org/licence/view/168933" TargetMode="External" /><Relationship Id="rId189" Type="http://schemas.openxmlformats.org/officeDocument/2006/relationships/hyperlink" Target="https://sportinglicences2.fai.org/licence/view/168980" TargetMode="External" /><Relationship Id="rId190" Type="http://schemas.openxmlformats.org/officeDocument/2006/relationships/hyperlink" Target="https://sportinglicences2.fai.org/licence/view/168951" TargetMode="External" /><Relationship Id="rId191" Type="http://schemas.openxmlformats.org/officeDocument/2006/relationships/hyperlink" Target="https://sportinglicences2.fai.org/licence/view/168953" TargetMode="External" /><Relationship Id="rId192" Type="http://schemas.openxmlformats.org/officeDocument/2006/relationships/hyperlink" Target="https://sportinglicences2.fai.org/licence/view/168890" TargetMode="External" /><Relationship Id="rId193" Type="http://schemas.openxmlformats.org/officeDocument/2006/relationships/hyperlink" Target="https://sportinglicences2.fai.org/licence/view/168989" TargetMode="External" /><Relationship Id="rId194" Type="http://schemas.openxmlformats.org/officeDocument/2006/relationships/hyperlink" Target="https://sportinglicences2.fai.org/licence/view/168985" TargetMode="External" /><Relationship Id="rId195" Type="http://schemas.openxmlformats.org/officeDocument/2006/relationships/hyperlink" Target="https://sportinglicences2.fai.org/licence/view/168938" TargetMode="External" /><Relationship Id="rId196" Type="http://schemas.openxmlformats.org/officeDocument/2006/relationships/hyperlink" Target="https://sportinglicences2.fai.org/licence/view/168916" TargetMode="External" /><Relationship Id="rId197" Type="http://schemas.openxmlformats.org/officeDocument/2006/relationships/hyperlink" Target="https://sportinglicences2.fai.org/licence/view/168930" TargetMode="External" /><Relationship Id="rId198" Type="http://schemas.openxmlformats.org/officeDocument/2006/relationships/hyperlink" Target="https://sportinglicences2.fai.org/licence/view/168988" TargetMode="External" /><Relationship Id="rId199" Type="http://schemas.openxmlformats.org/officeDocument/2006/relationships/hyperlink" Target="https://sportinglicences2.fai.org/licence/view/168917" TargetMode="External" /><Relationship Id="rId200" Type="http://schemas.openxmlformats.org/officeDocument/2006/relationships/hyperlink" Target="https://sportinglicences2.fai.org/licence/view/168986" TargetMode="External" /><Relationship Id="rId201" Type="http://schemas.openxmlformats.org/officeDocument/2006/relationships/hyperlink" Target="https://sportinglicences2.fai.org/licence/view/165889" TargetMode="External" /><Relationship Id="rId202" Type="http://schemas.openxmlformats.org/officeDocument/2006/relationships/hyperlink" Target="https://sportinglicences2.fai.org/licence/view/141530" TargetMode="External" /><Relationship Id="rId203" Type="http://schemas.openxmlformats.org/officeDocument/2006/relationships/hyperlink" Target="https://sportinglicences2.fai.org/licence/view/165865" TargetMode="External" /><Relationship Id="rId204" Type="http://schemas.openxmlformats.org/officeDocument/2006/relationships/hyperlink" Target="https://sportinglicences2.fai.org/licence/view/166311" TargetMode="External" /><Relationship Id="rId205" Type="http://schemas.openxmlformats.org/officeDocument/2006/relationships/hyperlink" Target="https://sportinglicences2.fai.org/licence/view/166318" TargetMode="External" /><Relationship Id="rId206" Type="http://schemas.openxmlformats.org/officeDocument/2006/relationships/hyperlink" Target="https://sportinglicences2.fai.org/licence/view/165864" TargetMode="External" /><Relationship Id="rId207" Type="http://schemas.openxmlformats.org/officeDocument/2006/relationships/hyperlink" Target="https://sportinglicences2.fai.org/licence/view/165966" TargetMode="External" /><Relationship Id="rId208" Type="http://schemas.openxmlformats.org/officeDocument/2006/relationships/hyperlink" Target="https://sportinglicences2.fai.org/licence/view/168738" TargetMode="External" /><Relationship Id="rId209" Type="http://schemas.openxmlformats.org/officeDocument/2006/relationships/hyperlink" Target="https://sportinglicences2.fai.org/licence/view/170899" TargetMode="External" /><Relationship Id="rId210" Type="http://schemas.openxmlformats.org/officeDocument/2006/relationships/hyperlink" Target="https://sportinglicences2.fai.org/licence/view/170996" TargetMode="External" /><Relationship Id="rId211" Type="http://schemas.openxmlformats.org/officeDocument/2006/relationships/hyperlink" Target="https://sportinglicences2.fai.org/licence/view/165891" TargetMode="External" /><Relationship Id="rId212" Type="http://schemas.openxmlformats.org/officeDocument/2006/relationships/hyperlink" Target="https://sportinglicences2.fai.org/licence/view/171037" TargetMode="External" /><Relationship Id="rId213" Type="http://schemas.openxmlformats.org/officeDocument/2006/relationships/hyperlink" Target="https://sportinglicences2.fai.org/licence/view/168739" TargetMode="External" /><Relationship Id="rId214" Type="http://schemas.openxmlformats.org/officeDocument/2006/relationships/hyperlink" Target="https://sportinglicences2.fai.org/licence/view/170859" TargetMode="External" /><Relationship Id="rId21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9"/>
  <sheetViews>
    <sheetView showGridLines="0" tabSelected="1" zoomScale="200" zoomScaleNormal="200" zoomScaleSheetLayoutView="150" workbookViewId="0" topLeftCell="A2">
      <pane xSplit="15345" ySplit="5925" topLeftCell="K9" activePane="bottomRight" state="split"/>
      <selection pane="topLeft" activeCell="G2" sqref="G2:G4"/>
      <selection pane="topRight" activeCell="AI5" sqref="AI5"/>
      <selection pane="bottomLeft" activeCell="B22" sqref="B22"/>
      <selection pane="bottomRight" activeCell="K9" sqref="K9"/>
    </sheetView>
  </sheetViews>
  <sheetFormatPr defaultColWidth="11.421875" defaultRowHeight="12.75"/>
  <cols>
    <col min="1" max="1" width="4.140625" style="81" customWidth="1"/>
    <col min="2" max="2" width="21.28125" style="1" customWidth="1"/>
    <col min="3" max="3" width="3.57421875" style="3" customWidth="1"/>
    <col min="4" max="4" width="4.140625" style="2" customWidth="1"/>
    <col min="5" max="5" width="7.8515625" style="77" customWidth="1"/>
    <col min="6" max="6" width="9.7109375" style="2" customWidth="1"/>
    <col min="7" max="7" width="12.28125" style="104" customWidth="1"/>
    <col min="8" max="8" width="0.71875" style="220" customWidth="1"/>
    <col min="9" max="9" width="5.421875" style="4" customWidth="1"/>
    <col min="10" max="10" width="0.85546875" style="220" customWidth="1"/>
    <col min="11" max="11" width="3.57421875" style="49" customWidth="1"/>
    <col min="12" max="12" width="5.8515625" style="2" customWidth="1"/>
    <col min="13" max="13" width="5.8515625" style="3" customWidth="1"/>
    <col min="14" max="14" width="4.00390625" style="2" customWidth="1"/>
    <col min="15" max="15" width="5.421875" style="2" customWidth="1"/>
    <col min="16" max="16" width="5.140625" style="3" customWidth="1"/>
    <col min="17" max="17" width="3.140625" style="2" customWidth="1"/>
    <col min="18" max="18" width="5.140625" style="2" customWidth="1"/>
    <col min="19" max="19" width="8.140625" style="2" customWidth="1"/>
    <col min="20" max="20" width="4.00390625" style="2" customWidth="1"/>
    <col min="21" max="21" width="4.57421875" style="2" customWidth="1"/>
    <col min="22" max="22" width="5.8515625" style="3" customWidth="1"/>
    <col min="23" max="23" width="3.57421875" style="2" customWidth="1"/>
    <col min="24" max="24" width="5.140625" style="2" customWidth="1"/>
    <col min="25" max="25" width="5.8515625" style="3" customWidth="1"/>
    <col min="26" max="26" width="3.57421875" style="2" customWidth="1"/>
    <col min="27" max="27" width="5.140625" style="2" customWidth="1"/>
    <col min="28" max="28" width="5.8515625" style="3" customWidth="1"/>
    <col min="29" max="29" width="3.57421875" style="2" customWidth="1"/>
    <col min="30" max="30" width="5.140625" style="2" customWidth="1"/>
    <col min="31" max="31" width="5.8515625" style="3" customWidth="1"/>
    <col min="32" max="32" width="3.421875" style="173" customWidth="1"/>
    <col min="33" max="33" width="4.421875" style="173" customWidth="1"/>
    <col min="34" max="34" width="4.421875" style="174" customWidth="1"/>
    <col min="35" max="35" width="3.57421875" style="2" customWidth="1"/>
    <col min="36" max="36" width="5.140625" style="2" customWidth="1"/>
    <col min="37" max="37" width="5.8515625" style="3" customWidth="1"/>
    <col min="38" max="38" width="1.421875" style="4" customWidth="1"/>
    <col min="39" max="39" width="5.00390625" style="52" customWidth="1"/>
    <col min="40" max="40" width="6.7109375" style="52" customWidth="1"/>
    <col min="41" max="41" width="1.8515625" style="42" customWidth="1"/>
    <col min="42" max="42" width="3.140625" style="42" customWidth="1"/>
    <col min="43" max="43" width="11.00390625" style="1" customWidth="1"/>
  </cols>
  <sheetData>
    <row r="1" spans="1:43" s="71" customFormat="1" ht="25.5" customHeight="1">
      <c r="A1" s="79"/>
      <c r="B1" s="63"/>
      <c r="C1" s="66"/>
      <c r="D1" s="64"/>
      <c r="E1" s="73"/>
      <c r="F1" s="64"/>
      <c r="G1" s="102"/>
      <c r="H1" s="219"/>
      <c r="I1" s="69"/>
      <c r="J1" s="219"/>
      <c r="K1" s="65" t="s">
        <v>118</v>
      </c>
      <c r="L1" s="63"/>
      <c r="M1" s="66"/>
      <c r="N1" s="67"/>
      <c r="O1" s="63"/>
      <c r="P1" s="68"/>
      <c r="Q1" s="64"/>
      <c r="R1" s="63"/>
      <c r="S1" s="68"/>
      <c r="T1" s="68"/>
      <c r="U1" s="63"/>
      <c r="V1" s="66"/>
      <c r="W1" s="64"/>
      <c r="X1" s="63"/>
      <c r="Y1" s="66"/>
      <c r="Z1" s="64"/>
      <c r="AA1" s="63"/>
      <c r="AB1" s="66"/>
      <c r="AC1" s="64"/>
      <c r="AD1" s="63"/>
      <c r="AE1" s="66"/>
      <c r="AF1" s="155"/>
      <c r="AG1" s="156"/>
      <c r="AH1" s="157"/>
      <c r="AI1" s="64"/>
      <c r="AJ1" s="63"/>
      <c r="AK1" s="66"/>
      <c r="AL1" s="69"/>
      <c r="AM1" s="70"/>
      <c r="AN1" s="70"/>
      <c r="AO1" s="62"/>
      <c r="AP1" s="62"/>
      <c r="AQ1" s="63"/>
    </row>
    <row r="2" spans="1:43" s="12" customFormat="1" ht="8.25" customHeight="1">
      <c r="A2" s="80"/>
      <c r="B2" s="9"/>
      <c r="C2" s="105"/>
      <c r="D2" s="10"/>
      <c r="E2" s="292" t="s">
        <v>134</v>
      </c>
      <c r="F2" s="304" t="s">
        <v>361</v>
      </c>
      <c r="G2" s="301" t="s">
        <v>362</v>
      </c>
      <c r="H2" s="225"/>
      <c r="I2" s="290" t="s">
        <v>0</v>
      </c>
      <c r="J2" s="225"/>
      <c r="K2" s="295" t="s">
        <v>8</v>
      </c>
      <c r="L2" s="296"/>
      <c r="M2" s="297"/>
      <c r="N2" s="295" t="s">
        <v>9</v>
      </c>
      <c r="O2" s="296"/>
      <c r="P2" s="297"/>
      <c r="Q2" s="295" t="s">
        <v>252</v>
      </c>
      <c r="R2" s="296"/>
      <c r="S2" s="297"/>
      <c r="T2" s="295" t="s">
        <v>10</v>
      </c>
      <c r="U2" s="296"/>
      <c r="V2" s="297"/>
      <c r="W2" s="295" t="s">
        <v>120</v>
      </c>
      <c r="X2" s="296"/>
      <c r="Y2" s="297"/>
      <c r="Z2" s="295" t="s">
        <v>109</v>
      </c>
      <c r="AA2" s="296"/>
      <c r="AB2" s="297"/>
      <c r="AC2" s="312" t="s">
        <v>11</v>
      </c>
      <c r="AD2" s="313"/>
      <c r="AE2" s="314"/>
      <c r="AF2" s="309" t="s">
        <v>111</v>
      </c>
      <c r="AG2" s="310"/>
      <c r="AH2" s="311"/>
      <c r="AI2" s="295" t="s">
        <v>456</v>
      </c>
      <c r="AJ2" s="296"/>
      <c r="AK2" s="297"/>
      <c r="AL2" s="11"/>
      <c r="AM2" s="53"/>
      <c r="AN2" s="53"/>
      <c r="AO2" s="43"/>
      <c r="AP2" s="43"/>
      <c r="AQ2" s="8"/>
    </row>
    <row r="3" spans="2:38" ht="12.75">
      <c r="B3" s="5"/>
      <c r="C3" s="4"/>
      <c r="D3" s="6"/>
      <c r="E3" s="293"/>
      <c r="F3" s="305"/>
      <c r="G3" s="302"/>
      <c r="H3" s="226"/>
      <c r="I3" s="291"/>
      <c r="J3" s="226"/>
      <c r="K3" s="298" t="s">
        <v>5</v>
      </c>
      <c r="L3" s="299"/>
      <c r="M3" s="300"/>
      <c r="N3" s="298" t="s">
        <v>108</v>
      </c>
      <c r="O3" s="299"/>
      <c r="P3" s="300"/>
      <c r="Q3" s="298" t="s">
        <v>6</v>
      </c>
      <c r="R3" s="299"/>
      <c r="S3" s="300"/>
      <c r="T3" s="298" t="s">
        <v>7</v>
      </c>
      <c r="U3" s="299"/>
      <c r="V3" s="300"/>
      <c r="W3" s="298" t="s">
        <v>119</v>
      </c>
      <c r="X3" s="299"/>
      <c r="Y3" s="300"/>
      <c r="Z3" s="298" t="s">
        <v>110</v>
      </c>
      <c r="AA3" s="315"/>
      <c r="AB3" s="316"/>
      <c r="AC3" s="317" t="s">
        <v>12</v>
      </c>
      <c r="AD3" s="299"/>
      <c r="AE3" s="300"/>
      <c r="AF3" s="318" t="s">
        <v>112</v>
      </c>
      <c r="AG3" s="319"/>
      <c r="AH3" s="320"/>
      <c r="AI3" s="298" t="s">
        <v>457</v>
      </c>
      <c r="AJ3" s="299"/>
      <c r="AK3" s="300"/>
      <c r="AL3" s="7"/>
    </row>
    <row r="4" spans="1:43" s="22" customFormat="1" ht="12.75">
      <c r="A4" s="82"/>
      <c r="B4" s="17"/>
      <c r="C4" s="106"/>
      <c r="D4" s="61"/>
      <c r="E4" s="294"/>
      <c r="F4" s="306"/>
      <c r="G4" s="303"/>
      <c r="H4" s="227"/>
      <c r="I4" s="291"/>
      <c r="J4" s="227"/>
      <c r="K4" s="46"/>
      <c r="L4" s="19" t="s">
        <v>1</v>
      </c>
      <c r="M4" s="20" t="s">
        <v>2</v>
      </c>
      <c r="N4" s="18"/>
      <c r="O4" s="19" t="s">
        <v>1</v>
      </c>
      <c r="P4" s="20" t="s">
        <v>2</v>
      </c>
      <c r="Q4" s="18"/>
      <c r="R4" s="19" t="s">
        <v>1</v>
      </c>
      <c r="S4" s="20" t="s">
        <v>2</v>
      </c>
      <c r="T4" s="18"/>
      <c r="U4" s="19" t="s">
        <v>1</v>
      </c>
      <c r="V4" s="20" t="s">
        <v>2</v>
      </c>
      <c r="W4" s="18"/>
      <c r="X4" s="19" t="s">
        <v>1</v>
      </c>
      <c r="Y4" s="20" t="s">
        <v>2</v>
      </c>
      <c r="Z4" s="18"/>
      <c r="AA4" s="19" t="s">
        <v>1</v>
      </c>
      <c r="AB4" s="20" t="s">
        <v>2</v>
      </c>
      <c r="AC4" s="99"/>
      <c r="AD4" s="100" t="s">
        <v>1</v>
      </c>
      <c r="AE4" s="101" t="s">
        <v>2</v>
      </c>
      <c r="AF4" s="158"/>
      <c r="AG4" s="159" t="s">
        <v>1</v>
      </c>
      <c r="AH4" s="160" t="s">
        <v>2</v>
      </c>
      <c r="AI4" s="18"/>
      <c r="AJ4" s="19" t="s">
        <v>1</v>
      </c>
      <c r="AK4" s="20" t="s">
        <v>2</v>
      </c>
      <c r="AL4" s="21"/>
      <c r="AM4" s="45"/>
      <c r="AN4" s="45"/>
      <c r="AO4" s="44"/>
      <c r="AP4" s="44"/>
      <c r="AQ4" s="16"/>
    </row>
    <row r="5" spans="1:43" s="135" customFormat="1" ht="30.75" customHeight="1">
      <c r="A5" s="121"/>
      <c r="B5" s="122" t="s">
        <v>474</v>
      </c>
      <c r="C5" s="86"/>
      <c r="D5" s="123"/>
      <c r="E5" s="124"/>
      <c r="F5" s="125"/>
      <c r="G5" s="152"/>
      <c r="H5" s="228"/>
      <c r="I5" s="221"/>
      <c r="J5" s="228"/>
      <c r="K5" s="126">
        <v>97</v>
      </c>
      <c r="L5" s="127"/>
      <c r="M5" s="123"/>
      <c r="N5" s="128">
        <v>10</v>
      </c>
      <c r="O5" s="127"/>
      <c r="P5" s="123"/>
      <c r="Q5" s="128">
        <v>17</v>
      </c>
      <c r="R5" s="127"/>
      <c r="S5" s="123"/>
      <c r="T5" s="128">
        <v>27</v>
      </c>
      <c r="U5" s="127"/>
      <c r="V5" s="123"/>
      <c r="W5" s="128">
        <v>26</v>
      </c>
      <c r="X5" s="127"/>
      <c r="Y5" s="123"/>
      <c r="Z5" s="128">
        <v>85</v>
      </c>
      <c r="AA5" s="127"/>
      <c r="AB5" s="123"/>
      <c r="AC5" s="129">
        <v>19</v>
      </c>
      <c r="AD5" s="130"/>
      <c r="AE5" s="131"/>
      <c r="AF5" s="161">
        <v>0</v>
      </c>
      <c r="AG5" s="162"/>
      <c r="AH5" s="163"/>
      <c r="AI5" s="128">
        <v>46</v>
      </c>
      <c r="AJ5" s="127"/>
      <c r="AK5" s="123"/>
      <c r="AL5" s="132"/>
      <c r="AM5" s="307" t="s">
        <v>113</v>
      </c>
      <c r="AN5" s="308"/>
      <c r="AO5" s="133"/>
      <c r="AP5" s="80"/>
      <c r="AQ5" s="134"/>
    </row>
    <row r="6" spans="1:43" s="112" customFormat="1" ht="22.5">
      <c r="A6" s="83"/>
      <c r="B6" s="78" t="s">
        <v>333</v>
      </c>
      <c r="C6" s="106"/>
      <c r="D6" s="23"/>
      <c r="E6" s="113"/>
      <c r="F6" s="114"/>
      <c r="G6" s="103"/>
      <c r="H6" s="227"/>
      <c r="I6" s="222"/>
      <c r="J6" s="227"/>
      <c r="K6" s="115">
        <v>7</v>
      </c>
      <c r="L6" s="116"/>
      <c r="M6" s="23"/>
      <c r="N6" s="117">
        <v>4</v>
      </c>
      <c r="O6" s="116"/>
      <c r="P6" s="23"/>
      <c r="Q6" s="117">
        <v>6</v>
      </c>
      <c r="R6" s="116"/>
      <c r="S6" s="23"/>
      <c r="T6" s="117">
        <v>8</v>
      </c>
      <c r="U6" s="116"/>
      <c r="V6" s="23"/>
      <c r="W6" s="117">
        <v>3</v>
      </c>
      <c r="X6" s="116"/>
      <c r="Y6" s="23"/>
      <c r="Z6" s="117">
        <v>4</v>
      </c>
      <c r="AA6" s="116"/>
      <c r="AB6" s="23"/>
      <c r="AC6" s="118">
        <v>1</v>
      </c>
      <c r="AD6" s="119"/>
      <c r="AE6" s="92"/>
      <c r="AF6" s="164">
        <v>0</v>
      </c>
      <c r="AG6" s="165"/>
      <c r="AH6" s="91"/>
      <c r="AI6" s="117">
        <v>6</v>
      </c>
      <c r="AJ6" s="116"/>
      <c r="AK6" s="23"/>
      <c r="AL6" s="21"/>
      <c r="AM6" s="120" t="s">
        <v>3</v>
      </c>
      <c r="AN6" s="218" t="s">
        <v>4</v>
      </c>
      <c r="AO6" s="24"/>
      <c r="AP6" s="82"/>
      <c r="AQ6" s="111"/>
    </row>
    <row r="7" spans="1:43" s="196" customFormat="1" ht="36">
      <c r="A7" s="177"/>
      <c r="B7" s="176" t="s">
        <v>450</v>
      </c>
      <c r="C7" s="178"/>
      <c r="D7" s="179"/>
      <c r="E7" s="180"/>
      <c r="F7" s="181"/>
      <c r="G7" s="257"/>
      <c r="H7" s="255"/>
      <c r="I7" s="223"/>
      <c r="J7" s="229"/>
      <c r="K7" s="182">
        <v>168</v>
      </c>
      <c r="L7" s="183"/>
      <c r="M7" s="184"/>
      <c r="N7" s="185">
        <v>10</v>
      </c>
      <c r="O7" s="183"/>
      <c r="P7" s="184"/>
      <c r="Q7" s="185">
        <v>17</v>
      </c>
      <c r="R7" s="183"/>
      <c r="S7" s="179"/>
      <c r="T7" s="185">
        <v>99</v>
      </c>
      <c r="U7" s="183"/>
      <c r="V7" s="184"/>
      <c r="W7" s="185">
        <v>96</v>
      </c>
      <c r="X7" s="183"/>
      <c r="Y7" s="184"/>
      <c r="Z7" s="185">
        <v>94</v>
      </c>
      <c r="AA7" s="183"/>
      <c r="AB7" s="184"/>
      <c r="AC7" s="186">
        <v>19</v>
      </c>
      <c r="AD7" s="187"/>
      <c r="AE7" s="188"/>
      <c r="AF7" s="189">
        <v>15</v>
      </c>
      <c r="AG7" s="190"/>
      <c r="AH7" s="191"/>
      <c r="AI7" s="185">
        <v>75</v>
      </c>
      <c r="AJ7" s="183"/>
      <c r="AK7" s="184"/>
      <c r="AL7" s="192"/>
      <c r="AM7" s="193"/>
      <c r="AN7" s="193"/>
      <c r="AO7" s="194"/>
      <c r="AP7" s="194"/>
      <c r="AQ7" s="195"/>
    </row>
    <row r="8" spans="1:43" s="89" customFormat="1" ht="12.75">
      <c r="A8" s="197"/>
      <c r="B8" s="198" t="s">
        <v>373</v>
      </c>
      <c r="C8" s="199"/>
      <c r="D8" s="200"/>
      <c r="E8" s="201"/>
      <c r="F8" s="202"/>
      <c r="G8" s="258"/>
      <c r="H8" s="256"/>
      <c r="I8" s="224"/>
      <c r="J8" s="230"/>
      <c r="K8" s="203">
        <v>13</v>
      </c>
      <c r="L8" s="204"/>
      <c r="M8" s="205"/>
      <c r="N8" s="206">
        <v>4</v>
      </c>
      <c r="O8" s="204"/>
      <c r="P8" s="205"/>
      <c r="Q8" s="206">
        <v>6</v>
      </c>
      <c r="R8" s="204"/>
      <c r="S8" s="200"/>
      <c r="T8" s="206">
        <v>9</v>
      </c>
      <c r="U8" s="204"/>
      <c r="V8" s="205"/>
      <c r="W8" s="206">
        <v>5</v>
      </c>
      <c r="X8" s="204"/>
      <c r="Y8" s="205"/>
      <c r="Z8" s="206">
        <v>11</v>
      </c>
      <c r="AA8" s="204"/>
      <c r="AB8" s="205"/>
      <c r="AC8" s="207">
        <v>1</v>
      </c>
      <c r="AD8" s="208"/>
      <c r="AE8" s="209"/>
      <c r="AF8" s="210">
        <v>2</v>
      </c>
      <c r="AG8" s="211"/>
      <c r="AH8" s="212"/>
      <c r="AI8" s="206">
        <v>7</v>
      </c>
      <c r="AJ8" s="204"/>
      <c r="AK8" s="205"/>
      <c r="AL8" s="213"/>
      <c r="AM8" s="214"/>
      <c r="AN8" s="214"/>
      <c r="AO8" s="215"/>
      <c r="AP8" s="216"/>
      <c r="AQ8" s="217"/>
    </row>
    <row r="9" spans="1:43" s="22" customFormat="1" ht="12.75" customHeight="1">
      <c r="A9" s="84">
        <f aca="true" t="shared" si="0" ref="A9:A19">ROW(A9)-8</f>
        <v>1</v>
      </c>
      <c r="B9" s="13" t="s">
        <v>19</v>
      </c>
      <c r="C9" s="86"/>
      <c r="D9" s="245" t="s">
        <v>100</v>
      </c>
      <c r="E9" s="246">
        <v>28451</v>
      </c>
      <c r="F9" s="250">
        <v>93523</v>
      </c>
      <c r="G9" s="237">
        <v>8534</v>
      </c>
      <c r="H9" s="232"/>
      <c r="I9" s="31">
        <f>MAX(M9,AE9)+MAX(AB9,AK9)+P9+S9+V9+Y9+AH9-S9</f>
        <v>114</v>
      </c>
      <c r="J9" s="227"/>
      <c r="K9" s="249"/>
      <c r="L9" s="25">
        <v>7</v>
      </c>
      <c r="M9" s="26">
        <f aca="true" t="shared" si="1" ref="M9:M18">IF(L9=0,0,IF(L9=1,IF(K$5&gt;40,48,IF(INT(K$5/5)-K$5/5=0,K$5+MIN(INT(K$5/5),8),K$5+1+MIN(INT(K$5/5),8))),IF(L9=2,IF(K$5&gt;40,44,IF(INT(K$5/8)-K$5/8=0,K$5-1+MIN(INT(K$5/8),5),K$5+MIN(INT(K$5/8),5))),IF(L9=3,IF(K$5&gt;40,41,IF(INT(K$5/13)-K$5/13=0,K$5-2+MIN(INT(K$5/13),3),K$5-1+MIN(INT(K$5/13),2))),IF(K$5&gt;40,IF(L9&gt;40,0,41-L9),K$5+1-L9)))))</f>
        <v>34</v>
      </c>
      <c r="N9" s="27"/>
      <c r="O9" s="28"/>
      <c r="P9" s="29"/>
      <c r="Q9" s="27"/>
      <c r="R9" s="28">
        <v>2</v>
      </c>
      <c r="S9" s="32">
        <f>IF(R9=0,0,IF(R9=1,IF(Q$5&gt;40,48,IF(INT(Q$5/5)-Q$5/5=0,Q$5+MIN(INT(Q$5/5),8),Q$5+1+MIN(INT(Q$5/5),8))),IF(R9=2,IF(Q$5&gt;40,44,IF(INT(Q$5/8)-Q$5/8=0,Q$5-1+MIN(INT(Q$5/8),5),Q$5+MIN(INT(Q$5/8),5))),IF(R9=3,IF(Q$5&gt;40,41,IF(INT(Q$5/13)-Q$5/13=0,Q$5-2+MIN(INT(Q$5/13),3),Q$5-1+MIN(INT(Q$5/13),2))),IF(Q$5&gt;40,IF(R9&gt;40,0,41-R9),Q$5+1-R9)))))</f>
        <v>19</v>
      </c>
      <c r="T9" s="27"/>
      <c r="U9" s="28">
        <v>8</v>
      </c>
      <c r="V9" s="30">
        <f>IF(U9=0,0,IF(U9=1,IF(T$5&gt;40,48,IF(INT(T$5/5)-T$5/5=0,T$5+MIN(INT(T$5/5),8),T$5+1+MIN(INT(T$5/5),8))),IF(U9=2,IF(T$5&gt;40,44,IF(INT(T$5/8)-T$5/8=0,T$5-1+MIN(INT(T$5/8),5),T$5+MIN(INT(T$5/8),5))),IF(U9=3,IF(T$5&gt;40,41,IF(INT(T$5/13)-T$5/13=0,T$5-2+MIN(INT(T$5/13),3),T$5-1+MIN(INT(T$5/13),2))),IF(T$5&gt;40,IF(U9&gt;40,0,41-U9),T$5+1-U9)))))</f>
        <v>20</v>
      </c>
      <c r="W9" s="27"/>
      <c r="X9" s="28">
        <v>4</v>
      </c>
      <c r="Y9" s="29">
        <f>IF(X9=0,0,IF(X9=1,IF(W$5&gt;40,48,IF(INT(W$5/5)-W$5/5=0,W$5+MIN(INT(W$5/5),8),W$5+1+MIN(INT(W$5/5),8))),IF(X9=2,IF(W$5&gt;40,44,IF(INT(W$5/8)-W$5/8=0,W$5-1+MIN(INT(W$5/8),5),W$5+MIN(INT(W$5/8),5))),IF(X9=3,IF(W$5&gt;40,41,IF(INT(W$5/13)-W$5/13=0,W$5-2+MIN(INT(W$5/13),3),W$5-1+MIN(INT(W$5/13),2))),IF(W$5&gt;40,IF(X9&gt;40,0,41-X9),W$5+1-X9)))))</f>
        <v>23</v>
      </c>
      <c r="Z9" s="27"/>
      <c r="AA9" s="28">
        <v>4</v>
      </c>
      <c r="AB9" s="29">
        <f>IF(AA9=0,0,IF(AA9=1,IF(Z$5&gt;40,48,IF(INT(Z$5/5)-Z$5/5=0,Z$5+MIN(INT(Z$5/5),8),Z$5+1+MIN(INT(Z$5/5),8))),IF(AA9=2,IF(Z$5&gt;40,44,IF(INT(Z$5/8)-Z$5/8=0,Z$5-1+MIN(INT(Z$5/8),5),Z$5+MIN(INT(Z$5/8),5))),IF(AA9=3,IF(Z$5&gt;40,41,IF(INT(Z$5/13)-Z$5/13=0,Z$5-2+MIN(INT(Z$5/13),3),Z$5-1+MIN(INT(Z$5/13),2))),IF(Z$5&gt;40,IF(AA9&gt;40,0,41-AA9),Z$5+1-AA9)))))</f>
        <v>37</v>
      </c>
      <c r="AC9" s="93"/>
      <c r="AD9" s="94"/>
      <c r="AE9" s="95"/>
      <c r="AF9" s="166"/>
      <c r="AG9" s="167"/>
      <c r="AH9" s="168"/>
      <c r="AI9" s="27"/>
      <c r="AJ9" s="28">
        <v>5</v>
      </c>
      <c r="AK9" s="26">
        <f>IF(AJ9=0,0,IF(AJ9=1,IF(AI$5&gt;40,48,IF(INT(AI$5/5)-AI$5/5=0,AI$5+MIN(INT(AI$5/5),8),AI$5+1+MIN(INT(AI$5/5),8))),IF(AJ9=2,IF(AI$5&gt;40,44,IF(INT(AI$5/8)-AI$5/8=0,AI$5-1+MIN(INT(AI$5/8),5),AI$5+MIN(INT(AI$5/8),5))),IF(AJ9=3,IF(AI$5&gt;40,41,IF(INT(AI$5/13)-AI$5/13=0,AI$5-2+MIN(INT(AI$5/13),3),AI$5-1+MIN(INT(AI$5/13),2))),IF(AI$5&gt;40,IF(AJ9&gt;40,0,41-AJ9),AI$5+1-AJ9)))))</f>
        <v>36</v>
      </c>
      <c r="AL9" s="21"/>
      <c r="AM9" s="175">
        <f aca="true" t="shared" si="2" ref="AM9:AM72">COUNT(L9,O9,R9,U9,X9,AA9,AJ9,AD9,AG9)</f>
        <v>6</v>
      </c>
      <c r="AN9" s="175">
        <v>4</v>
      </c>
      <c r="AO9" s="56"/>
      <c r="AP9" s="44">
        <f aca="true" t="shared" si="3" ref="AP9:AP72">COUNT(K9:AK9)/2</f>
        <v>6</v>
      </c>
      <c r="AQ9" s="16"/>
    </row>
    <row r="10" spans="1:43" s="22" customFormat="1" ht="12.75" customHeight="1">
      <c r="A10" s="85">
        <f t="shared" si="0"/>
        <v>2</v>
      </c>
      <c r="B10" s="14" t="s">
        <v>17</v>
      </c>
      <c r="C10" s="50"/>
      <c r="D10" s="51" t="s">
        <v>101</v>
      </c>
      <c r="E10" s="74">
        <v>28244</v>
      </c>
      <c r="F10" s="251">
        <v>91008</v>
      </c>
      <c r="G10" s="235" t="s">
        <v>168</v>
      </c>
      <c r="H10" s="232"/>
      <c r="I10" s="31">
        <f aca="true" t="shared" si="4" ref="I10:I73">MAX(M10,AE10)+MAX(AB10,AK10)+P10+S10+V10+Y10+AH10</f>
        <v>110</v>
      </c>
      <c r="J10" s="227"/>
      <c r="K10" s="47"/>
      <c r="L10" s="36">
        <v>5</v>
      </c>
      <c r="M10" s="37">
        <f t="shared" si="1"/>
        <v>36</v>
      </c>
      <c r="N10" s="27"/>
      <c r="O10" s="28"/>
      <c r="P10" s="32"/>
      <c r="Q10" s="27"/>
      <c r="R10" s="28"/>
      <c r="S10" s="30"/>
      <c r="T10" s="27"/>
      <c r="U10" s="28">
        <v>5</v>
      </c>
      <c r="V10" s="30">
        <f>IF(U10=0,0,IF(U10=1,IF(T$5&gt;40,48,IF(INT(T$5/5)-T$5/5=0,T$5+MIN(INT(T$5/5),8),T$5+1+MIN(INT(T$5/5),8))),IF(U10=2,IF(T$5&gt;40,44,IF(INT(T$5/8)-T$5/8=0,T$5-1+MIN(INT(T$5/8),5),T$5+MIN(INT(T$5/8),5))),IF(U10=3,IF(T$5&gt;40,41,IF(INT(T$5/13)-T$5/13=0,T$5-2+MIN(INT(T$5/13),3),T$5-1+MIN(INT(T$5/13),2))),IF(T$5&gt;40,IF(U10&gt;40,0,41-U10),T$5+1-U10)))))</f>
        <v>23</v>
      </c>
      <c r="W10" s="27"/>
      <c r="X10" s="28">
        <v>8</v>
      </c>
      <c r="Y10" s="32">
        <f>IF(X10=0,0,IF(X10=1,IF(W$5&gt;40,48,IF(INT(W$5/5)-W$5/5=0,W$5+MIN(INT(W$5/5),8),W$5+1+MIN(INT(W$5/5),8))),IF(X10=2,IF(W$5&gt;40,44,IF(INT(W$5/8)-W$5/8=0,W$5-1+MIN(INT(W$5/8),5),W$5+MIN(INT(W$5/8),5))),IF(X10=3,IF(W$5&gt;40,41,IF(INT(W$5/13)-W$5/13=0,W$5-2+MIN(INT(W$5/13),3),W$5-1+MIN(INT(W$5/13),2))),IF(W$5&gt;40,IF(X10&gt;40,0,41-X10),W$5+1-X10)))))</f>
        <v>19</v>
      </c>
      <c r="Z10" s="27"/>
      <c r="AA10" s="28">
        <v>9</v>
      </c>
      <c r="AB10" s="29">
        <f>IF(AA10=0,0,IF(AA10=1,IF(Z$5&gt;40,48,IF(INT(Z$5/5)-Z$5/5=0,Z$5+MIN(INT(Z$5/5),8),Z$5+1+MIN(INT(Z$5/5),8))),IF(AA10=2,IF(Z$5&gt;40,44,IF(INT(Z$5/8)-Z$5/8=0,Z$5-1+MIN(INT(Z$5/8),5),Z$5+MIN(INT(Z$5/8),5))),IF(AA10=3,IF(Z$5&gt;40,41,IF(INT(Z$5/13)-Z$5/13=0,Z$5-2+MIN(INT(Z$5/13),3),Z$5-1+MIN(INT(Z$5/13),2))),IF(Z$5&gt;40,IF(AA10&gt;40,0,41-AA10),Z$5+1-AA10)))))</f>
        <v>32</v>
      </c>
      <c r="AC10" s="93"/>
      <c r="AD10" s="94"/>
      <c r="AE10" s="95"/>
      <c r="AF10" s="166"/>
      <c r="AG10" s="167"/>
      <c r="AH10" s="168"/>
      <c r="AI10" s="27"/>
      <c r="AJ10" s="28"/>
      <c r="AK10" s="32"/>
      <c r="AL10" s="21"/>
      <c r="AM10" s="54">
        <f t="shared" si="2"/>
        <v>4</v>
      </c>
      <c r="AN10" s="54">
        <f aca="true" t="shared" si="5" ref="AN10:AN73">MAX(COUNT(M10),COUNT(AE10))+MAX(COUNT(AB10),COUNT(AK10))+COUNT(P10,S10,V10,Y10,AH10)</f>
        <v>4</v>
      </c>
      <c r="AO10" s="56"/>
      <c r="AP10" s="44">
        <f t="shared" si="3"/>
        <v>4</v>
      </c>
      <c r="AQ10" s="16"/>
    </row>
    <row r="11" spans="1:43" s="22" customFormat="1" ht="12.75" customHeight="1">
      <c r="A11" s="85">
        <f t="shared" si="0"/>
        <v>3</v>
      </c>
      <c r="B11" s="14" t="s">
        <v>14</v>
      </c>
      <c r="C11" s="50"/>
      <c r="D11" s="51" t="s">
        <v>100</v>
      </c>
      <c r="E11" s="74">
        <v>30790</v>
      </c>
      <c r="F11" s="251">
        <v>82214</v>
      </c>
      <c r="G11" s="235">
        <v>8342</v>
      </c>
      <c r="H11" s="232"/>
      <c r="I11" s="31">
        <f t="shared" si="4"/>
        <v>82</v>
      </c>
      <c r="J11" s="227"/>
      <c r="K11" s="47"/>
      <c r="L11" s="36">
        <v>2</v>
      </c>
      <c r="M11" s="37">
        <f t="shared" si="1"/>
        <v>44</v>
      </c>
      <c r="N11" s="27"/>
      <c r="O11" s="28">
        <v>1</v>
      </c>
      <c r="P11" s="30">
        <f>IF(O11=0,0,IF(O11=1,IF(N$5&gt;40,48,IF(INT(N$5/5)-N$5/5=0,N$5+MIN(INT(N$5/5),8),N$5+1+MIN(INT(N$5/5),8))),IF(O11=2,IF(N$5&gt;40,44,IF(INT(N$5/8)-N$5/8=0,N$5-1+MIN(INT(N$5/8),5),N$5+MIN(INT(N$5/8),5))),IF(O11=3,IF(N$5&gt;40,41,IF(INT(N$5/13)-N$5/13=0,N$5-2+MIN(INT(N$5/13),3),N$5-1+MIN(INT(N$5/13),2))),IF(N$5&gt;40,IF(O11&gt;40,0,41-O11),N$5+1-O11)))))</f>
        <v>12</v>
      </c>
      <c r="Q11" s="27"/>
      <c r="R11" s="28"/>
      <c r="S11" s="32"/>
      <c r="T11" s="27"/>
      <c r="U11" s="28"/>
      <c r="V11" s="29"/>
      <c r="W11" s="27"/>
      <c r="X11" s="28">
        <v>3</v>
      </c>
      <c r="Y11" s="32">
        <f>IF(X11=0,0,IF(X11=1,IF(W$5&gt;40,48,IF(INT(W$5/5)-W$5/5=0,W$5+MIN(INT(W$5/5),8),W$5+1+MIN(INT(W$5/5),8))),IF(X11=2,IF(W$5&gt;40,44,IF(INT(W$5/8)-W$5/8=0,W$5-1+MIN(INT(W$5/8),5),W$5+MIN(INT(W$5/8),5))),IF(X11=3,IF(W$5&gt;40,41,IF(INT(W$5/13)-W$5/13=0,W$5-2+MIN(INT(W$5/13),3),W$5-1+MIN(INT(W$5/13),2))),IF(W$5&gt;40,IF(X11&gt;40,0,41-X11),W$5+1-X11)))))</f>
        <v>26</v>
      </c>
      <c r="Z11" s="27"/>
      <c r="AA11" s="28"/>
      <c r="AB11" s="29"/>
      <c r="AC11" s="93"/>
      <c r="AD11" s="94"/>
      <c r="AE11" s="95"/>
      <c r="AF11" s="166"/>
      <c r="AG11" s="167"/>
      <c r="AH11" s="168"/>
      <c r="AI11" s="27"/>
      <c r="AJ11" s="28"/>
      <c r="AK11" s="32"/>
      <c r="AL11" s="21"/>
      <c r="AM11" s="54">
        <f t="shared" si="2"/>
        <v>3</v>
      </c>
      <c r="AN11" s="54">
        <f t="shared" si="5"/>
        <v>3</v>
      </c>
      <c r="AO11" s="56"/>
      <c r="AP11" s="44">
        <f t="shared" si="3"/>
        <v>3</v>
      </c>
      <c r="AQ11" s="16"/>
    </row>
    <row r="12" spans="1:43" s="22" customFormat="1" ht="12.75" customHeight="1">
      <c r="A12" s="85">
        <f t="shared" si="0"/>
        <v>4</v>
      </c>
      <c r="B12" s="14" t="s">
        <v>13</v>
      </c>
      <c r="C12" s="50"/>
      <c r="D12" s="51" t="s">
        <v>99</v>
      </c>
      <c r="E12" s="74">
        <v>30140</v>
      </c>
      <c r="F12" s="251">
        <v>93932</v>
      </c>
      <c r="G12" s="235">
        <v>99275</v>
      </c>
      <c r="H12" s="232"/>
      <c r="I12" s="31">
        <f t="shared" si="4"/>
        <v>78</v>
      </c>
      <c r="J12" s="227"/>
      <c r="K12" s="140"/>
      <c r="L12" s="36">
        <v>1</v>
      </c>
      <c r="M12" s="37">
        <f t="shared" si="1"/>
        <v>48</v>
      </c>
      <c r="N12" s="27"/>
      <c r="O12" s="28"/>
      <c r="P12" s="30"/>
      <c r="Q12" s="27"/>
      <c r="R12" s="28"/>
      <c r="S12" s="29"/>
      <c r="T12" s="27"/>
      <c r="U12" s="28">
        <v>2</v>
      </c>
      <c r="V12" s="30">
        <f>IF(U12=0,0,IF(U12=1,IF(T$5&gt;40,48,IF(INT(T$5/5)-T$5/5=0,T$5+MIN(INT(T$5/5),8),T$5+1+MIN(INT(T$5/5),8))),IF(U12=2,IF(T$5&gt;40,44,IF(INT(T$5/8)-T$5/8=0,T$5-1+MIN(INT(T$5/8),5),T$5+MIN(INT(T$5/8),5))),IF(U12=3,IF(T$5&gt;40,41,IF(INT(T$5/13)-T$5/13=0,T$5-2+MIN(INT(T$5/13),3),T$5-1+MIN(INT(T$5/13),2))),IF(T$5&gt;40,IF(U12&gt;40,0,41-U12),T$5+1-U12)))))</f>
        <v>30</v>
      </c>
      <c r="W12" s="27"/>
      <c r="X12" s="28"/>
      <c r="Y12" s="29"/>
      <c r="Z12" s="27"/>
      <c r="AA12" s="28"/>
      <c r="AB12" s="29"/>
      <c r="AC12" s="93"/>
      <c r="AD12" s="94"/>
      <c r="AE12" s="95"/>
      <c r="AF12" s="166"/>
      <c r="AG12" s="167"/>
      <c r="AH12" s="168"/>
      <c r="AI12" s="27"/>
      <c r="AJ12" s="28"/>
      <c r="AK12" s="32"/>
      <c r="AL12" s="21"/>
      <c r="AM12" s="54">
        <f t="shared" si="2"/>
        <v>2</v>
      </c>
      <c r="AN12" s="54">
        <f t="shared" si="5"/>
        <v>2</v>
      </c>
      <c r="AO12" s="56"/>
      <c r="AP12" s="44">
        <f t="shared" si="3"/>
        <v>2</v>
      </c>
      <c r="AQ12" s="16"/>
    </row>
    <row r="13" spans="1:43" s="22" customFormat="1" ht="12.75" customHeight="1">
      <c r="A13" s="85">
        <f t="shared" si="0"/>
        <v>5</v>
      </c>
      <c r="B13" s="14" t="s">
        <v>25</v>
      </c>
      <c r="C13" s="50"/>
      <c r="D13" s="51" t="s">
        <v>101</v>
      </c>
      <c r="E13" s="72">
        <v>29608</v>
      </c>
      <c r="F13" s="251">
        <v>90747</v>
      </c>
      <c r="G13" s="235" t="s">
        <v>177</v>
      </c>
      <c r="H13" s="232"/>
      <c r="I13" s="31">
        <f t="shared" si="4"/>
        <v>76</v>
      </c>
      <c r="J13" s="227"/>
      <c r="K13" s="47"/>
      <c r="L13" s="36">
        <v>14</v>
      </c>
      <c r="M13" s="37">
        <f t="shared" si="1"/>
        <v>27</v>
      </c>
      <c r="N13" s="27"/>
      <c r="O13" s="28"/>
      <c r="P13" s="29"/>
      <c r="Q13" s="27"/>
      <c r="R13" s="28"/>
      <c r="S13" s="29"/>
      <c r="T13" s="27"/>
      <c r="U13" s="28">
        <v>11</v>
      </c>
      <c r="V13" s="30">
        <f>IF(U13=0,0,IF(U13=1,IF(T$5&gt;40,48,IF(INT(T$5/5)-T$5/5=0,T$5+MIN(INT(T$5/5),8),T$5+1+MIN(INT(T$5/5),8))),IF(U13=2,IF(T$5&gt;40,44,IF(INT(T$5/8)-T$5/8=0,T$5-1+MIN(INT(T$5/8),5),T$5+MIN(INT(T$5/8),5))),IF(U13=3,IF(T$5&gt;40,41,IF(INT(T$5/13)-T$5/13=0,T$5-2+MIN(INT(T$5/13),3),T$5-1+MIN(INT(T$5/13),2))),IF(T$5&gt;40,IF(U13&gt;40,0,41-U13),T$5+1-U13)))))</f>
        <v>17</v>
      </c>
      <c r="W13" s="27"/>
      <c r="X13" s="28">
        <v>1</v>
      </c>
      <c r="Y13" s="29">
        <f>IF(X13=0,0,IF(X13=1,IF(W$5&gt;40,48,IF(INT(W$5/5)-W$5/5=0,W$5+MIN(INT(W$5/5),8),W$5+1+MIN(INT(W$5/5),8))),IF(X13=2,IF(W$5&gt;40,44,IF(INT(W$5/8)-W$5/8=0,W$5-1+MIN(INT(W$5/8),5),W$5+MIN(INT(W$5/8),5))),IF(X13=3,IF(W$5&gt;40,41,IF(INT(W$5/13)-W$5/13=0,W$5-2+MIN(INT(W$5/13),3),W$5-1+MIN(INT(W$5/13),2))),IF(W$5&gt;40,IF(X13&gt;40,0,41-X13),W$5+1-X13)))))</f>
        <v>32</v>
      </c>
      <c r="Z13" s="27"/>
      <c r="AA13" s="28"/>
      <c r="AB13" s="29"/>
      <c r="AC13" s="93"/>
      <c r="AD13" s="94"/>
      <c r="AE13" s="95"/>
      <c r="AF13" s="166"/>
      <c r="AG13" s="167"/>
      <c r="AH13" s="168"/>
      <c r="AI13" s="27"/>
      <c r="AJ13" s="28"/>
      <c r="AK13" s="32"/>
      <c r="AL13" s="21"/>
      <c r="AM13" s="54">
        <f t="shared" si="2"/>
        <v>3</v>
      </c>
      <c r="AN13" s="54">
        <f t="shared" si="5"/>
        <v>3</v>
      </c>
      <c r="AO13" s="56"/>
      <c r="AP13" s="44">
        <f t="shared" si="3"/>
        <v>3</v>
      </c>
      <c r="AQ13" s="16"/>
    </row>
    <row r="14" spans="1:43" s="22" customFormat="1" ht="12.75" customHeight="1">
      <c r="A14" s="85">
        <f t="shared" si="0"/>
        <v>6</v>
      </c>
      <c r="B14" s="14" t="s">
        <v>15</v>
      </c>
      <c r="C14" s="50"/>
      <c r="D14" s="51" t="s">
        <v>101</v>
      </c>
      <c r="E14" s="72">
        <v>35325</v>
      </c>
      <c r="F14" s="251">
        <v>79911</v>
      </c>
      <c r="G14" s="235" t="s">
        <v>166</v>
      </c>
      <c r="H14" s="232"/>
      <c r="I14" s="31">
        <f t="shared" si="4"/>
        <v>74</v>
      </c>
      <c r="J14" s="227"/>
      <c r="K14" s="47"/>
      <c r="L14" s="36">
        <v>3</v>
      </c>
      <c r="M14" s="37">
        <f t="shared" si="1"/>
        <v>41</v>
      </c>
      <c r="N14" s="27"/>
      <c r="O14" s="28"/>
      <c r="P14" s="29"/>
      <c r="Q14" s="27"/>
      <c r="R14" s="28"/>
      <c r="S14" s="29"/>
      <c r="T14" s="27"/>
      <c r="U14" s="28"/>
      <c r="V14" s="29"/>
      <c r="W14" s="27"/>
      <c r="X14" s="28"/>
      <c r="Y14" s="29"/>
      <c r="Z14" s="27"/>
      <c r="AA14" s="28"/>
      <c r="AB14" s="29"/>
      <c r="AC14" s="93"/>
      <c r="AD14" s="94"/>
      <c r="AE14" s="95"/>
      <c r="AF14" s="166"/>
      <c r="AG14" s="167"/>
      <c r="AH14" s="168"/>
      <c r="AI14" s="27"/>
      <c r="AJ14" s="28">
        <v>8</v>
      </c>
      <c r="AK14" s="32">
        <f>IF(AJ14=0,0,IF(AJ14=1,IF(AI$5&gt;40,48,IF(INT(AI$5/5)-AI$5/5=0,AI$5+MIN(INT(AI$5/5),8),AI$5+1+MIN(INT(AI$5/5),8))),IF(AJ14=2,IF(AI$5&gt;40,44,IF(INT(AI$5/8)-AI$5/8=0,AI$5-1+MIN(INT(AI$5/8),5),AI$5+MIN(INT(AI$5/8),5))),IF(AJ14=3,IF(AI$5&gt;40,41,IF(INT(AI$5/13)-AI$5/13=0,AI$5-2+MIN(INT(AI$5/13),3),AI$5-1+MIN(INT(AI$5/13),2))),IF(AI$5&gt;40,IF(AJ14&gt;40,0,41-AJ14),AI$5+1-AJ14)))))</f>
        <v>33</v>
      </c>
      <c r="AL14" s="21"/>
      <c r="AM14" s="54">
        <f t="shared" si="2"/>
        <v>2</v>
      </c>
      <c r="AN14" s="54">
        <f t="shared" si="5"/>
        <v>2</v>
      </c>
      <c r="AO14" s="56"/>
      <c r="AP14" s="44">
        <f t="shared" si="3"/>
        <v>2</v>
      </c>
      <c r="AQ14" s="16"/>
    </row>
    <row r="15" spans="1:43" s="22" customFormat="1" ht="12.75" customHeight="1">
      <c r="A15" s="85">
        <f t="shared" si="0"/>
        <v>7</v>
      </c>
      <c r="B15" s="14" t="s">
        <v>20</v>
      </c>
      <c r="C15" s="50"/>
      <c r="D15" s="51" t="s">
        <v>101</v>
      </c>
      <c r="E15" s="72">
        <v>26617</v>
      </c>
      <c r="F15" s="251">
        <v>60205</v>
      </c>
      <c r="G15" s="235" t="s">
        <v>172</v>
      </c>
      <c r="H15" s="232"/>
      <c r="I15" s="31">
        <f t="shared" si="4"/>
        <v>69</v>
      </c>
      <c r="J15" s="227"/>
      <c r="K15" s="140"/>
      <c r="L15" s="36">
        <v>9</v>
      </c>
      <c r="M15" s="37">
        <f t="shared" si="1"/>
        <v>32</v>
      </c>
      <c r="N15" s="27"/>
      <c r="O15" s="28"/>
      <c r="P15" s="29"/>
      <c r="Q15" s="27"/>
      <c r="R15" s="28"/>
      <c r="S15" s="29"/>
      <c r="T15" s="27"/>
      <c r="U15" s="28">
        <v>16</v>
      </c>
      <c r="V15" s="30">
        <f>IF(U15=0,0,IF(U15=1,IF(T$5&gt;40,48,IF(INT(T$5/5)-T$5/5=0,T$5+MIN(INT(T$5/5),8),T$5+1+MIN(INT(T$5/5),8))),IF(U15=2,IF(T$5&gt;40,44,IF(INT(T$5/8)-T$5/8=0,T$5-1+MIN(INT(T$5/8),5),T$5+MIN(INT(T$5/8),5))),IF(U15=3,IF(T$5&gt;40,41,IF(INT(T$5/13)-T$5/13=0,T$5-2+MIN(INT(T$5/13),3),T$5-1+MIN(INT(T$5/13),2))),IF(T$5&gt;40,IF(U15&gt;40,0,41-U15),T$5+1-U15)))))</f>
        <v>12</v>
      </c>
      <c r="W15" s="27"/>
      <c r="X15" s="28">
        <v>10</v>
      </c>
      <c r="Y15" s="29">
        <f>IF(X15=0,0,IF(X15=1,IF(W$5&gt;40,48,IF(INT(W$5/5)-W$5/5=0,W$5+MIN(INT(W$5/5),8),W$5+1+MIN(INT(W$5/5),8))),IF(X15=2,IF(W$5&gt;40,44,IF(INT(W$5/8)-W$5/8=0,W$5-1+MIN(INT(W$5/8),5),W$5+MIN(INT(W$5/8),5))),IF(X15=3,IF(W$5&gt;40,41,IF(INT(W$5/13)-W$5/13=0,W$5-2+MIN(INT(W$5/13),3),W$5-1+MIN(INT(W$5/13),2))),IF(W$5&gt;40,IF(X15&gt;40,0,41-X15),W$5+1-X15)))))</f>
        <v>17</v>
      </c>
      <c r="Z15" s="27"/>
      <c r="AA15" s="28">
        <v>33</v>
      </c>
      <c r="AB15" s="29">
        <f>IF(AA15=0,0,IF(AA15=1,IF(Z$5&gt;40,48,IF(INT(Z$5/5)-Z$5/5=0,Z$5+MIN(INT(Z$5/5),8),Z$5+1+MIN(INT(Z$5/5),8))),IF(AA15=2,IF(Z$5&gt;40,44,IF(INT(Z$5/8)-Z$5/8=0,Z$5-1+MIN(INT(Z$5/8),5),Z$5+MIN(INT(Z$5/8),5))),IF(AA15=3,IF(Z$5&gt;40,41,IF(INT(Z$5/13)-Z$5/13=0,Z$5-2+MIN(INT(Z$5/13),3),Z$5-1+MIN(INT(Z$5/13),2))),IF(Z$5&gt;40,IF(AA15&gt;40,0,41-AA15),Z$5+1-AA15)))))</f>
        <v>8</v>
      </c>
      <c r="AC15" s="93"/>
      <c r="AD15" s="94"/>
      <c r="AE15" s="95"/>
      <c r="AF15" s="166"/>
      <c r="AG15" s="167"/>
      <c r="AH15" s="168"/>
      <c r="AI15" s="27"/>
      <c r="AJ15" s="28"/>
      <c r="AK15" s="32"/>
      <c r="AL15" s="21"/>
      <c r="AM15" s="54">
        <f t="shared" si="2"/>
        <v>4</v>
      </c>
      <c r="AN15" s="54">
        <f t="shared" si="5"/>
        <v>4</v>
      </c>
      <c r="AO15" s="56"/>
      <c r="AP15" s="44">
        <f t="shared" si="3"/>
        <v>4</v>
      </c>
      <c r="AQ15" s="16"/>
    </row>
    <row r="16" spans="1:43" s="22" customFormat="1" ht="12.75" customHeight="1">
      <c r="A16" s="85">
        <f t="shared" si="0"/>
        <v>8</v>
      </c>
      <c r="B16" s="14" t="s">
        <v>21</v>
      </c>
      <c r="C16" s="50"/>
      <c r="D16" s="51" t="s">
        <v>101</v>
      </c>
      <c r="E16" s="72">
        <v>30004</v>
      </c>
      <c r="F16" s="251">
        <v>90764</v>
      </c>
      <c r="G16" s="235" t="s">
        <v>173</v>
      </c>
      <c r="H16" s="232"/>
      <c r="I16" s="31">
        <f t="shared" si="4"/>
        <v>58</v>
      </c>
      <c r="J16" s="227"/>
      <c r="K16" s="47"/>
      <c r="L16" s="36">
        <v>10</v>
      </c>
      <c r="M16" s="37">
        <f t="shared" si="1"/>
        <v>31</v>
      </c>
      <c r="N16" s="27"/>
      <c r="O16" s="28"/>
      <c r="P16" s="29"/>
      <c r="Q16" s="27"/>
      <c r="R16" s="28"/>
      <c r="S16" s="29"/>
      <c r="T16" s="27"/>
      <c r="U16" s="28">
        <v>21</v>
      </c>
      <c r="V16" s="29">
        <f>IF(U16=0,0,IF(U16=1,IF(T$5&gt;40,48,IF(INT(T$5/5)-T$5/5=0,T$5+MIN(INT(T$5/5),8),T$5+1+MIN(INT(T$5/5),8))),IF(U16=2,IF(T$5&gt;40,44,IF(INT(T$5/8)-T$5/8=0,T$5-1+MIN(INT(T$5/8),5),T$5+MIN(INT(T$5/8),5))),IF(U16=3,IF(T$5&gt;40,41,IF(INT(T$5/13)-T$5/13=0,T$5-2+MIN(INT(T$5/13),3),T$5-1+MIN(INT(T$5/13),2))),IF(T$5&gt;40,IF(U16&gt;40,0,41-U16),T$5+1-U16)))))</f>
        <v>7</v>
      </c>
      <c r="W16" s="27"/>
      <c r="X16" s="28">
        <v>7</v>
      </c>
      <c r="Y16" s="29">
        <f>IF(X16=0,0,IF(X16=1,IF(W$5&gt;40,48,IF(INT(W$5/5)-W$5/5=0,W$5+MIN(INT(W$5/5),8),W$5+1+MIN(INT(W$5/5),8))),IF(X16=2,IF(W$5&gt;40,44,IF(INT(W$5/8)-W$5/8=0,W$5-1+MIN(INT(W$5/8),5),W$5+MIN(INT(W$5/8),5))),IF(X16=3,IF(W$5&gt;40,41,IF(INT(W$5/13)-W$5/13=0,W$5-2+MIN(INT(W$5/13),3),W$5-1+MIN(INT(W$5/13),2))),IF(W$5&gt;40,IF(X16&gt;40,0,41-X16),W$5+1-X16)))))</f>
        <v>20</v>
      </c>
      <c r="Z16" s="27"/>
      <c r="AA16" s="28"/>
      <c r="AB16" s="29"/>
      <c r="AC16" s="93"/>
      <c r="AD16" s="94"/>
      <c r="AE16" s="95"/>
      <c r="AF16" s="166"/>
      <c r="AG16" s="167"/>
      <c r="AH16" s="168"/>
      <c r="AI16" s="27"/>
      <c r="AJ16" s="28"/>
      <c r="AK16" s="32"/>
      <c r="AL16" s="21"/>
      <c r="AM16" s="54">
        <f t="shared" si="2"/>
        <v>3</v>
      </c>
      <c r="AN16" s="54">
        <f t="shared" si="5"/>
        <v>3</v>
      </c>
      <c r="AO16" s="56"/>
      <c r="AP16" s="44">
        <f t="shared" si="3"/>
        <v>3</v>
      </c>
      <c r="AQ16" s="16"/>
    </row>
    <row r="17" spans="1:43" s="22" customFormat="1" ht="12.75" customHeight="1">
      <c r="A17" s="85">
        <f t="shared" si="0"/>
        <v>9</v>
      </c>
      <c r="B17" s="14" t="s">
        <v>23</v>
      </c>
      <c r="C17" s="50"/>
      <c r="D17" s="51" t="s">
        <v>101</v>
      </c>
      <c r="E17" s="72">
        <v>32618</v>
      </c>
      <c r="F17" s="251">
        <v>90766</v>
      </c>
      <c r="G17" s="235" t="s">
        <v>175</v>
      </c>
      <c r="H17" s="232"/>
      <c r="I17" s="31">
        <f t="shared" si="4"/>
        <v>53</v>
      </c>
      <c r="J17" s="227"/>
      <c r="K17" s="47"/>
      <c r="L17" s="36">
        <v>12</v>
      </c>
      <c r="M17" s="37">
        <f t="shared" si="1"/>
        <v>29</v>
      </c>
      <c r="N17" s="27"/>
      <c r="O17" s="28"/>
      <c r="P17" s="29"/>
      <c r="Q17" s="27"/>
      <c r="R17" s="28"/>
      <c r="S17" s="29"/>
      <c r="T17" s="27"/>
      <c r="U17" s="28">
        <v>19</v>
      </c>
      <c r="V17" s="29">
        <f>IF(U17=0,0,IF(U17=1,IF(T$5&gt;40,48,IF(INT(T$5/5)-T$5/5=0,T$5+MIN(INT(T$5/5),8),T$5+1+MIN(INT(T$5/5),8))),IF(U17=2,IF(T$5&gt;40,44,IF(INT(T$5/8)-T$5/8=0,T$5-1+MIN(INT(T$5/8),5),T$5+MIN(INT(T$5/8),5))),IF(U17=3,IF(T$5&gt;40,41,IF(INT(T$5/13)-T$5/13=0,T$5-2+MIN(INT(T$5/13),3),T$5-1+MIN(INT(T$5/13),2))),IF(T$5&gt;40,IF(U17&gt;40,0,41-U17),T$5+1-U17)))))</f>
        <v>9</v>
      </c>
      <c r="W17" s="27"/>
      <c r="X17" s="28">
        <v>12</v>
      </c>
      <c r="Y17" s="29">
        <f>IF(X17=0,0,IF(X17=1,IF(W$5&gt;40,48,IF(INT(W$5/5)-W$5/5=0,W$5+MIN(INT(W$5/5),8),W$5+1+MIN(INT(W$5/5),8))),IF(X17=2,IF(W$5&gt;40,44,IF(INT(W$5/8)-W$5/8=0,W$5-1+MIN(INT(W$5/8),5),W$5+MIN(INT(W$5/8),5))),IF(X17=3,IF(W$5&gt;40,41,IF(INT(W$5/13)-W$5/13=0,W$5-2+MIN(INT(W$5/13),3),W$5-1+MIN(INT(W$5/13),2))),IF(W$5&gt;40,IF(X17&gt;40,0,41-X17),W$5+1-X17)))))</f>
        <v>15</v>
      </c>
      <c r="Z17" s="27"/>
      <c r="AA17" s="28"/>
      <c r="AB17" s="29"/>
      <c r="AC17" s="93"/>
      <c r="AD17" s="94"/>
      <c r="AE17" s="95"/>
      <c r="AF17" s="166"/>
      <c r="AG17" s="167"/>
      <c r="AH17" s="168"/>
      <c r="AI17" s="27"/>
      <c r="AJ17" s="28"/>
      <c r="AK17" s="32"/>
      <c r="AL17" s="21"/>
      <c r="AM17" s="54">
        <f t="shared" si="2"/>
        <v>3</v>
      </c>
      <c r="AN17" s="54">
        <f t="shared" si="5"/>
        <v>3</v>
      </c>
      <c r="AO17" s="56"/>
      <c r="AP17" s="44">
        <f t="shared" si="3"/>
        <v>3</v>
      </c>
      <c r="AQ17" s="16"/>
    </row>
    <row r="18" spans="1:43" s="22" customFormat="1" ht="12.75" customHeight="1">
      <c r="A18" s="85">
        <f t="shared" si="0"/>
        <v>10</v>
      </c>
      <c r="B18" s="14" t="s">
        <v>38</v>
      </c>
      <c r="C18" s="50"/>
      <c r="D18" s="51" t="s">
        <v>101</v>
      </c>
      <c r="E18" s="74">
        <v>23827</v>
      </c>
      <c r="F18" s="251">
        <v>60307</v>
      </c>
      <c r="G18" s="235" t="s">
        <v>189</v>
      </c>
      <c r="H18" s="232"/>
      <c r="I18" s="31">
        <f t="shared" si="4"/>
        <v>51</v>
      </c>
      <c r="J18" s="227"/>
      <c r="K18" s="47"/>
      <c r="L18" s="36">
        <v>27</v>
      </c>
      <c r="M18" s="37">
        <f t="shared" si="1"/>
        <v>14</v>
      </c>
      <c r="N18" s="27"/>
      <c r="O18" s="28"/>
      <c r="P18" s="29"/>
      <c r="Q18" s="27"/>
      <c r="R18" s="28"/>
      <c r="S18" s="29"/>
      <c r="T18" s="27"/>
      <c r="U18" s="28">
        <v>20</v>
      </c>
      <c r="V18" s="29">
        <f>IF(U18=0,0,IF(U18=1,IF(T$5&gt;40,48,IF(INT(T$5/5)-T$5/5=0,T$5+MIN(INT(T$5/5),8),T$5+1+MIN(INT(T$5/5),8))),IF(U18=2,IF(T$5&gt;40,44,IF(INT(T$5/8)-T$5/8=0,T$5-1+MIN(INT(T$5/8),5),T$5+MIN(INT(T$5/8),5))),IF(U18=3,IF(T$5&gt;40,41,IF(INT(T$5/13)-T$5/13=0,T$5-2+MIN(INT(T$5/13),3),T$5-1+MIN(INT(T$5/13),2))),IF(T$5&gt;40,IF(U18&gt;40,0,41-U18),T$5+1-U18)))))</f>
        <v>8</v>
      </c>
      <c r="W18" s="27"/>
      <c r="X18" s="28">
        <v>2</v>
      </c>
      <c r="Y18" s="29">
        <f>IF(X18=0,0,IF(X18=1,IF(W$5&gt;40,48,IF(INT(W$5/5)-W$5/5=0,W$5+MIN(INT(W$5/5),8),W$5+1+MIN(INT(W$5/5),8))),IF(X18=2,IF(W$5&gt;40,44,IF(INT(W$5/8)-W$5/8=0,W$5-1+MIN(INT(W$5/8),5),W$5+MIN(INT(W$5/8),5))),IF(X18=3,IF(W$5&gt;40,41,IF(INT(W$5/13)-W$5/13=0,W$5-2+MIN(INT(W$5/13),3),W$5-1+MIN(INT(W$5/13),2))),IF(W$5&gt;40,IF(X18&gt;40,0,41-X18),W$5+1-X18)))))</f>
        <v>29</v>
      </c>
      <c r="Z18" s="27"/>
      <c r="AA18" s="28"/>
      <c r="AB18" s="29"/>
      <c r="AC18" s="93"/>
      <c r="AD18" s="94"/>
      <c r="AE18" s="95"/>
      <c r="AF18" s="166"/>
      <c r="AG18" s="167"/>
      <c r="AH18" s="168"/>
      <c r="AI18" s="27"/>
      <c r="AJ18" s="28"/>
      <c r="AK18" s="32"/>
      <c r="AL18" s="21"/>
      <c r="AM18" s="54">
        <f t="shared" si="2"/>
        <v>3</v>
      </c>
      <c r="AN18" s="54">
        <f t="shared" si="5"/>
        <v>3</v>
      </c>
      <c r="AO18" s="56"/>
      <c r="AP18" s="44">
        <f t="shared" si="3"/>
        <v>3</v>
      </c>
      <c r="AQ18" s="16"/>
    </row>
    <row r="19" spans="1:43" s="22" customFormat="1" ht="12.75" customHeight="1">
      <c r="A19" s="259">
        <f t="shared" si="0"/>
        <v>11</v>
      </c>
      <c r="B19" s="136" t="s">
        <v>458</v>
      </c>
      <c r="C19" s="107"/>
      <c r="D19" s="41" t="s">
        <v>280</v>
      </c>
      <c r="E19" s="87">
        <v>30294</v>
      </c>
      <c r="F19" s="252">
        <v>102667</v>
      </c>
      <c r="G19" s="235" t="s">
        <v>292</v>
      </c>
      <c r="H19" s="232"/>
      <c r="I19" s="31">
        <f t="shared" si="4"/>
        <v>48</v>
      </c>
      <c r="J19" s="227"/>
      <c r="K19" s="47"/>
      <c r="L19" s="36"/>
      <c r="M19" s="37"/>
      <c r="N19" s="27"/>
      <c r="O19" s="28"/>
      <c r="P19" s="32"/>
      <c r="Q19" s="27"/>
      <c r="R19" s="28"/>
      <c r="S19" s="29"/>
      <c r="T19" s="27"/>
      <c r="U19" s="28"/>
      <c r="V19" s="29"/>
      <c r="W19" s="27"/>
      <c r="X19" s="28"/>
      <c r="Y19" s="29"/>
      <c r="Z19" s="27"/>
      <c r="AA19" s="28">
        <v>14</v>
      </c>
      <c r="AB19" s="29">
        <f>IF(AA19=0,0,IF(AA19=1,IF(Z$5&gt;40,48,IF(INT(Z$5/5)-Z$5/5=0,Z$5+MIN(INT(Z$5/5),8),Z$5+1+MIN(INT(Z$5/5),8))),IF(AA19=2,IF(Z$5&gt;40,44,IF(INT(Z$5/8)-Z$5/8=0,Z$5-1+MIN(INT(Z$5/8),5),Z$5+MIN(INT(Z$5/8),5))),IF(AA19=3,IF(Z$5&gt;40,41,IF(INT(Z$5/13)-Z$5/13=0,Z$5-2+MIN(INT(Z$5/13),3),Z$5-1+MIN(INT(Z$5/13),2))),IF(Z$5&gt;40,IF(AA19&gt;40,0,41-AA19),Z$5+1-AA19)))))</f>
        <v>27</v>
      </c>
      <c r="AC19" s="93"/>
      <c r="AD19" s="94"/>
      <c r="AE19" s="95"/>
      <c r="AF19" s="166"/>
      <c r="AG19" s="167"/>
      <c r="AH19" s="168"/>
      <c r="AI19" s="27"/>
      <c r="AJ19" s="28">
        <v>1</v>
      </c>
      <c r="AK19" s="32">
        <f>IF(AJ19=0,0,IF(AJ19=1,IF(AI$5&gt;40,48,IF(INT(AI$5/5)-AI$5/5=0,AI$5+MIN(INT(AI$5/5),8),AI$5+1+MIN(INT(AI$5/5),8))),IF(AJ19=2,IF(AI$5&gt;40,44,IF(INT(AI$5/8)-AI$5/8=0,AI$5-1+MIN(INT(AI$5/8),5),AI$5+MIN(INT(AI$5/8),5))),IF(AJ19=3,IF(AI$5&gt;40,41,IF(INT(AI$5/13)-AI$5/13=0,AI$5-2+MIN(INT(AI$5/13),3),AI$5-1+MIN(INT(AI$5/13),2))),IF(AI$5&gt;40,IF(AJ19&gt;40,0,41-AJ19),AI$5+1-AJ19)))))</f>
        <v>48</v>
      </c>
      <c r="AL19" s="21"/>
      <c r="AM19" s="54">
        <f t="shared" si="2"/>
        <v>2</v>
      </c>
      <c r="AN19" s="54">
        <f t="shared" si="5"/>
        <v>1</v>
      </c>
      <c r="AO19" s="56"/>
      <c r="AP19" s="44">
        <f t="shared" si="3"/>
        <v>2</v>
      </c>
      <c r="AQ19" s="16"/>
    </row>
    <row r="20" spans="1:43" s="22" customFormat="1" ht="12.75" customHeight="1">
      <c r="A20" s="259"/>
      <c r="B20" s="38" t="s">
        <v>374</v>
      </c>
      <c r="C20" s="107" t="s">
        <v>107</v>
      </c>
      <c r="D20" s="41" t="s">
        <v>280</v>
      </c>
      <c r="E20" s="87">
        <v>37705</v>
      </c>
      <c r="F20" s="252">
        <v>102697</v>
      </c>
      <c r="G20" s="235" t="s">
        <v>281</v>
      </c>
      <c r="H20" s="232"/>
      <c r="I20" s="31">
        <f t="shared" si="4"/>
        <v>48</v>
      </c>
      <c r="J20" s="227"/>
      <c r="K20" s="47"/>
      <c r="L20" s="36"/>
      <c r="M20" s="37"/>
      <c r="N20" s="27"/>
      <c r="O20" s="28"/>
      <c r="P20" s="29"/>
      <c r="Q20" s="27"/>
      <c r="R20" s="28"/>
      <c r="S20" s="32"/>
      <c r="T20" s="27"/>
      <c r="U20" s="28"/>
      <c r="V20" s="29"/>
      <c r="W20" s="27"/>
      <c r="X20" s="28"/>
      <c r="Y20" s="29"/>
      <c r="Z20" s="27"/>
      <c r="AA20" s="28">
        <v>1</v>
      </c>
      <c r="AB20" s="29">
        <f>IF(AA20=0,0,IF(AA20=1,IF(Z$5&gt;40,48,IF(INT(Z$5/5)-Z$5/5=0,Z$5+MIN(INT(Z$5/5),8),Z$5+1+MIN(INT(Z$5/5),8))),IF(AA20=2,IF(Z$5&gt;40,44,IF(INT(Z$5/8)-Z$5/8=0,Z$5-1+MIN(INT(Z$5/8),5),Z$5+MIN(INT(Z$5/8),5))),IF(AA20=3,IF(Z$5&gt;40,41,IF(INT(Z$5/13)-Z$5/13=0,Z$5-2+MIN(INT(Z$5/13),3),Z$5-1+MIN(INT(Z$5/13),2))),IF(Z$5&gt;40,IF(AA20&gt;40,0,41-AA20),Z$5+1-AA20)))))</f>
        <v>48</v>
      </c>
      <c r="AC20" s="93"/>
      <c r="AD20" s="94"/>
      <c r="AE20" s="95"/>
      <c r="AF20" s="166"/>
      <c r="AG20" s="167"/>
      <c r="AH20" s="168"/>
      <c r="AI20" s="27"/>
      <c r="AJ20" s="28">
        <v>2</v>
      </c>
      <c r="AK20" s="32">
        <f>IF(AJ20=0,0,IF(AJ20=1,IF(AI$5&gt;40,48,IF(INT(AI$5/5)-AI$5/5=0,AI$5+MIN(INT(AI$5/5),8),AI$5+1+MIN(INT(AI$5/5),8))),IF(AJ20=2,IF(AI$5&gt;40,44,IF(INT(AI$5/8)-AI$5/8=0,AI$5-1+MIN(INT(AI$5/8),5),AI$5+MIN(INT(AI$5/8),5))),IF(AJ20=3,IF(AI$5&gt;40,41,IF(INT(AI$5/13)-AI$5/13=0,AI$5-2+MIN(INT(AI$5/13),3),AI$5-1+MIN(INT(AI$5/13),2))),IF(AI$5&gt;40,IF(AJ20&gt;40,0,41-AJ20),AI$5+1-AJ20)))))</f>
        <v>44</v>
      </c>
      <c r="AL20" s="21"/>
      <c r="AM20" s="54">
        <f t="shared" si="2"/>
        <v>2</v>
      </c>
      <c r="AN20" s="54">
        <f t="shared" si="5"/>
        <v>1</v>
      </c>
      <c r="AO20" s="56"/>
      <c r="AP20" s="44">
        <f t="shared" si="3"/>
        <v>2</v>
      </c>
      <c r="AQ20" s="16"/>
    </row>
    <row r="21" spans="1:43" s="22" customFormat="1" ht="12.75" customHeight="1">
      <c r="A21" s="85"/>
      <c r="B21" s="14" t="s">
        <v>28</v>
      </c>
      <c r="C21" s="50"/>
      <c r="D21" s="51" t="s">
        <v>102</v>
      </c>
      <c r="E21" s="87">
        <v>32043</v>
      </c>
      <c r="F21" s="251">
        <v>28055</v>
      </c>
      <c r="G21" s="235">
        <v>3136</v>
      </c>
      <c r="H21" s="232"/>
      <c r="I21" s="31">
        <f t="shared" si="4"/>
        <v>48</v>
      </c>
      <c r="J21" s="227"/>
      <c r="K21" s="153"/>
      <c r="L21" s="36">
        <v>17</v>
      </c>
      <c r="M21" s="37">
        <f>IF(L21=0,0,IF(L21=1,IF(K$5&gt;40,48,IF(INT(K$5/5)-K$5/5=0,K$5+MIN(INT(K$5/5),8),K$5+1+MIN(INT(K$5/5),8))),IF(L21=2,IF(K$5&gt;40,44,IF(INT(K$5/8)-K$5/8=0,K$5-1+MIN(INT(K$5/8),5),K$5+MIN(INT(K$5/8),5))),IF(L21=3,IF(K$5&gt;40,41,IF(INT(K$5/13)-K$5/13=0,K$5-2+MIN(INT(K$5/13),3),K$5-1+MIN(INT(K$5/13),2))),IF(K$5&gt;40,IF(L21&gt;40,0,41-L21),K$5+1-L21)))))</f>
        <v>24</v>
      </c>
      <c r="N21" s="27"/>
      <c r="O21" s="28">
        <v>2</v>
      </c>
      <c r="P21" s="29">
        <f>IF(O21=0,0,IF(O21=1,IF(N$5&gt;40,48,IF(INT(N$5/5)-N$5/5=0,N$5+MIN(INT(N$5/5),8),N$5+1+MIN(INT(N$5/5),8))),IF(O21=2,IF(N$5&gt;40,44,IF(INT(N$5/8)-N$5/8=0,N$5-1+MIN(INT(N$5/8),5),N$5+MIN(INT(N$5/8),5))),IF(O21=3,IF(N$5&gt;40,41,IF(INT(N$5/13)-N$5/13=0,N$5-2+MIN(INT(N$5/13),3),N$5-1+MIN(INT(N$5/13),2))),IF(N$5&gt;40,IF(O21&gt;40,0,41-O21),N$5+1-O21)))))</f>
        <v>11</v>
      </c>
      <c r="Q21" s="27"/>
      <c r="R21" s="28"/>
      <c r="S21" s="29"/>
      <c r="T21" s="27"/>
      <c r="U21" s="28">
        <v>15</v>
      </c>
      <c r="V21" s="29">
        <f>IF(U21=0,0,IF(U21=1,IF(T$5&gt;40,48,IF(INT(T$5/5)-T$5/5=0,T$5+MIN(INT(T$5/5),8),T$5+1+MIN(INT(T$5/5),8))),IF(U21=2,IF(T$5&gt;40,44,IF(INT(T$5/8)-T$5/8=0,T$5-1+MIN(INT(T$5/8),5),T$5+MIN(INT(T$5/8),5))),IF(U21=3,IF(T$5&gt;40,41,IF(INT(T$5/13)-T$5/13=0,T$5-2+MIN(INT(T$5/13),3),T$5-1+MIN(INT(T$5/13),2))),IF(T$5&gt;40,IF(U21&gt;40,0,41-U21),T$5+1-U21)))))</f>
        <v>13</v>
      </c>
      <c r="W21" s="27"/>
      <c r="X21" s="28"/>
      <c r="Y21" s="29"/>
      <c r="Z21" s="27"/>
      <c r="AA21" s="28"/>
      <c r="AB21" s="29"/>
      <c r="AC21" s="93"/>
      <c r="AD21" s="94"/>
      <c r="AE21" s="95"/>
      <c r="AF21" s="166"/>
      <c r="AG21" s="167"/>
      <c r="AH21" s="168"/>
      <c r="AI21" s="27"/>
      <c r="AJ21" s="28"/>
      <c r="AK21" s="32"/>
      <c r="AL21" s="21"/>
      <c r="AM21" s="54">
        <f t="shared" si="2"/>
        <v>3</v>
      </c>
      <c r="AN21" s="54">
        <f t="shared" si="5"/>
        <v>3</v>
      </c>
      <c r="AO21" s="56"/>
      <c r="AP21" s="44">
        <f t="shared" si="3"/>
        <v>3</v>
      </c>
      <c r="AQ21" s="16"/>
    </row>
    <row r="22" spans="1:43" s="22" customFormat="1" ht="12.75" customHeight="1">
      <c r="A22" s="85">
        <f>ROW(A22)-8</f>
        <v>14</v>
      </c>
      <c r="B22" s="14" t="s">
        <v>33</v>
      </c>
      <c r="C22" s="50"/>
      <c r="D22" s="51" t="s">
        <v>101</v>
      </c>
      <c r="E22" s="87">
        <v>32776</v>
      </c>
      <c r="F22" s="251">
        <v>92710</v>
      </c>
      <c r="G22" s="235" t="s">
        <v>184</v>
      </c>
      <c r="H22" s="232"/>
      <c r="I22" s="31">
        <f t="shared" si="4"/>
        <v>45</v>
      </c>
      <c r="J22" s="227"/>
      <c r="K22" s="47"/>
      <c r="L22" s="36">
        <v>22</v>
      </c>
      <c r="M22" s="37">
        <f>IF(L22=0,0,IF(L22=1,IF(K$5&gt;40,48,IF(INT(K$5/5)-K$5/5=0,K$5+MIN(INT(K$5/5),8),K$5+1+MIN(INT(K$5/5),8))),IF(L22=2,IF(K$5&gt;40,44,IF(INT(K$5/8)-K$5/8=0,K$5-1+MIN(INT(K$5/8),5),K$5+MIN(INT(K$5/8),5))),IF(L22=3,IF(K$5&gt;40,41,IF(INT(K$5/13)-K$5/13=0,K$5-2+MIN(INT(K$5/13),3),K$5-1+MIN(INT(K$5/13),2))),IF(K$5&gt;40,IF(L22&gt;40,0,41-L22),K$5+1-L22)))))</f>
        <v>19</v>
      </c>
      <c r="N22" s="27"/>
      <c r="O22" s="28"/>
      <c r="P22" s="29"/>
      <c r="Q22" s="27"/>
      <c r="R22" s="28"/>
      <c r="S22" s="29"/>
      <c r="T22" s="27"/>
      <c r="U22" s="28">
        <v>9</v>
      </c>
      <c r="V22" s="29">
        <f>IF(U22=0,0,IF(U22=1,IF(T$5&gt;40,48,IF(INT(T$5/5)-T$5/5=0,T$5+MIN(INT(T$5/5),8),T$5+1+MIN(INT(T$5/5),8))),IF(U22=2,IF(T$5&gt;40,44,IF(INT(T$5/8)-T$5/8=0,T$5-1+MIN(INT(T$5/8),5),T$5+MIN(INT(T$5/8),5))),IF(U22=3,IF(T$5&gt;40,41,IF(INT(T$5/13)-T$5/13=0,T$5-2+MIN(INT(T$5/13),3),T$5-1+MIN(INT(T$5/13),2))),IF(T$5&gt;40,IF(U22&gt;40,0,41-U22),T$5+1-U22)))))</f>
        <v>19</v>
      </c>
      <c r="W22" s="27"/>
      <c r="X22" s="28">
        <v>15</v>
      </c>
      <c r="Y22" s="29">
        <v>7</v>
      </c>
      <c r="Z22" s="27"/>
      <c r="AA22" s="28"/>
      <c r="AB22" s="29"/>
      <c r="AC22" s="93"/>
      <c r="AD22" s="94"/>
      <c r="AE22" s="95"/>
      <c r="AF22" s="166"/>
      <c r="AG22" s="167"/>
      <c r="AH22" s="168"/>
      <c r="AI22" s="27"/>
      <c r="AJ22" s="28"/>
      <c r="AK22" s="32"/>
      <c r="AL22" s="21"/>
      <c r="AM22" s="54">
        <f t="shared" si="2"/>
        <v>3</v>
      </c>
      <c r="AN22" s="54">
        <f t="shared" si="5"/>
        <v>3</v>
      </c>
      <c r="AO22" s="56"/>
      <c r="AP22" s="44">
        <f t="shared" si="3"/>
        <v>3</v>
      </c>
      <c r="AQ22" s="16"/>
    </row>
    <row r="23" spans="1:43" s="22" customFormat="1" ht="12.75" customHeight="1">
      <c r="A23" s="259">
        <f>ROW(A23)-8</f>
        <v>15</v>
      </c>
      <c r="B23" s="38" t="s">
        <v>375</v>
      </c>
      <c r="C23" s="107"/>
      <c r="D23" s="41" t="s">
        <v>280</v>
      </c>
      <c r="E23" s="87">
        <v>27596</v>
      </c>
      <c r="F23" s="252">
        <v>102706</v>
      </c>
      <c r="G23" s="240" t="s">
        <v>282</v>
      </c>
      <c r="H23" s="232"/>
      <c r="I23" s="31">
        <f t="shared" si="4"/>
        <v>44</v>
      </c>
      <c r="J23" s="227"/>
      <c r="K23" s="142"/>
      <c r="L23" s="36"/>
      <c r="M23" s="37"/>
      <c r="N23" s="27"/>
      <c r="O23" s="28"/>
      <c r="P23" s="29"/>
      <c r="Q23" s="27"/>
      <c r="R23" s="28"/>
      <c r="S23" s="29"/>
      <c r="T23" s="27"/>
      <c r="U23" s="28"/>
      <c r="V23" s="29"/>
      <c r="W23" s="27"/>
      <c r="X23" s="28"/>
      <c r="Y23" s="29"/>
      <c r="Z23" s="27"/>
      <c r="AA23" s="28">
        <v>2</v>
      </c>
      <c r="AB23" s="29">
        <f>IF(AA23=0,0,IF(AA23=1,IF(Z$5&gt;40,48,IF(INT(Z$5/5)-Z$5/5=0,Z$5+MIN(INT(Z$5/5),8),Z$5+1+MIN(INT(Z$5/5),8))),IF(AA23=2,IF(Z$5&gt;40,44,IF(INT(Z$5/8)-Z$5/8=0,Z$5-1+MIN(INT(Z$5/8),5),Z$5+MIN(INT(Z$5/8),5))),IF(AA23=3,IF(Z$5&gt;40,41,IF(INT(Z$5/13)-Z$5/13=0,Z$5-2+MIN(INT(Z$5/13),3),Z$5-1+MIN(INT(Z$5/13),2))),IF(Z$5&gt;40,IF(AA23&gt;40,0,41-AA23),Z$5+1-AA23)))))</f>
        <v>44</v>
      </c>
      <c r="AC23" s="93"/>
      <c r="AD23" s="94"/>
      <c r="AE23" s="95"/>
      <c r="AF23" s="166"/>
      <c r="AG23" s="167"/>
      <c r="AH23" s="168"/>
      <c r="AI23" s="27"/>
      <c r="AJ23" s="28"/>
      <c r="AK23" s="32"/>
      <c r="AL23" s="21"/>
      <c r="AM23" s="54">
        <f t="shared" si="2"/>
        <v>1</v>
      </c>
      <c r="AN23" s="54">
        <f t="shared" si="5"/>
        <v>1</v>
      </c>
      <c r="AO23" s="56"/>
      <c r="AP23" s="44">
        <f t="shared" si="3"/>
        <v>1</v>
      </c>
      <c r="AQ23" s="16"/>
    </row>
    <row r="24" spans="1:43" s="22" customFormat="1" ht="12.75" customHeight="1">
      <c r="A24" s="85"/>
      <c r="B24" s="15" t="s">
        <v>16</v>
      </c>
      <c r="C24" s="50"/>
      <c r="D24" s="51" t="s">
        <v>101</v>
      </c>
      <c r="E24" s="87">
        <v>32359</v>
      </c>
      <c r="F24" s="251">
        <v>91312</v>
      </c>
      <c r="G24" s="235" t="s">
        <v>167</v>
      </c>
      <c r="H24" s="232"/>
      <c r="I24" s="31">
        <f t="shared" si="4"/>
        <v>44</v>
      </c>
      <c r="J24" s="227"/>
      <c r="K24" s="47"/>
      <c r="L24" s="36">
        <v>4</v>
      </c>
      <c r="M24" s="37">
        <f>IF(L24=0,0,IF(L24=1,IF(K$5&gt;40,48,IF(INT(K$5/5)-K$5/5=0,K$5+MIN(INT(K$5/5),8),K$5+1+MIN(INT(K$5/5),8))),IF(L24=2,IF(K$5&gt;40,44,IF(INT(K$5/8)-K$5/8=0,K$5-1+MIN(INT(K$5/8),5),K$5+MIN(INT(K$5/8),5))),IF(L24=3,IF(K$5&gt;40,41,IF(INT(K$5/13)-K$5/13=0,K$5-2+MIN(INT(K$5/13),3),K$5-1+MIN(INT(K$5/13),2))),IF(K$5&gt;40,IF(L24&gt;40,0,41-L24),K$5+1-L24)))))</f>
        <v>37</v>
      </c>
      <c r="N24" s="27"/>
      <c r="O24" s="28"/>
      <c r="P24" s="29"/>
      <c r="Q24" s="27"/>
      <c r="R24" s="28"/>
      <c r="S24" s="29"/>
      <c r="T24" s="27"/>
      <c r="U24" s="28"/>
      <c r="V24" s="30"/>
      <c r="W24" s="27"/>
      <c r="X24" s="28">
        <v>15</v>
      </c>
      <c r="Y24" s="29">
        <v>7</v>
      </c>
      <c r="Z24" s="27"/>
      <c r="AA24" s="28"/>
      <c r="AB24" s="29"/>
      <c r="AC24" s="93"/>
      <c r="AD24" s="94"/>
      <c r="AE24" s="95"/>
      <c r="AF24" s="166"/>
      <c r="AG24" s="167"/>
      <c r="AH24" s="168"/>
      <c r="AI24" s="27"/>
      <c r="AJ24" s="28"/>
      <c r="AK24" s="32"/>
      <c r="AL24" s="21"/>
      <c r="AM24" s="54">
        <f t="shared" si="2"/>
        <v>2</v>
      </c>
      <c r="AN24" s="54">
        <f t="shared" si="5"/>
        <v>2</v>
      </c>
      <c r="AO24" s="56"/>
      <c r="AP24" s="44">
        <f t="shared" si="3"/>
        <v>2</v>
      </c>
      <c r="AQ24" s="16"/>
    </row>
    <row r="25" spans="1:43" s="22" customFormat="1" ht="12.75" customHeight="1">
      <c r="A25" s="259">
        <f>ROW(A25)-8</f>
        <v>17</v>
      </c>
      <c r="B25" s="38" t="s">
        <v>460</v>
      </c>
      <c r="C25" s="107"/>
      <c r="D25" s="41" t="s">
        <v>280</v>
      </c>
      <c r="E25" s="87">
        <v>26687</v>
      </c>
      <c r="F25" s="252">
        <v>102679</v>
      </c>
      <c r="G25" s="240" t="s">
        <v>283</v>
      </c>
      <c r="H25" s="232"/>
      <c r="I25" s="31">
        <f t="shared" si="4"/>
        <v>41</v>
      </c>
      <c r="J25" s="227"/>
      <c r="K25" s="142"/>
      <c r="L25" s="36"/>
      <c r="M25" s="37"/>
      <c r="N25" s="27"/>
      <c r="O25" s="28"/>
      <c r="P25" s="29"/>
      <c r="Q25" s="27"/>
      <c r="R25" s="28"/>
      <c r="S25" s="29"/>
      <c r="T25" s="27"/>
      <c r="U25" s="28"/>
      <c r="V25" s="30"/>
      <c r="W25" s="27"/>
      <c r="X25" s="28"/>
      <c r="Y25" s="29"/>
      <c r="Z25" s="27"/>
      <c r="AA25" s="28">
        <v>3</v>
      </c>
      <c r="AB25" s="32">
        <f>IF(AA25=0,0,IF(AA25=1,IF(Z$5&gt;40,48,IF(INT(Z$5/5)-Z$5/5=0,Z$5+MIN(INT(Z$5/5),8),Z$5+1+MIN(INT(Z$5/5),8))),IF(AA25=2,IF(Z$5&gt;40,44,IF(INT(Z$5/8)-Z$5/8=0,Z$5-1+MIN(INT(Z$5/8),5),Z$5+MIN(INT(Z$5/8),5))),IF(AA25=3,IF(Z$5&gt;40,41,IF(INT(Z$5/13)-Z$5/13=0,Z$5-2+MIN(INT(Z$5/13),3),Z$5-1+MIN(INT(Z$5/13),2))),IF(Z$5&gt;40,IF(AA25&gt;40,0,41-AA25),Z$5+1-AA25)))))</f>
        <v>41</v>
      </c>
      <c r="AC25" s="93"/>
      <c r="AD25" s="94"/>
      <c r="AE25" s="96"/>
      <c r="AF25" s="166"/>
      <c r="AG25" s="167"/>
      <c r="AH25" s="168"/>
      <c r="AI25" s="27"/>
      <c r="AJ25" s="28">
        <v>12</v>
      </c>
      <c r="AK25" s="32">
        <f>IF(AJ25=0,0,IF(AJ25=1,IF(AI$5&gt;40,48,IF(INT(AI$5/5)-AI$5/5=0,AI$5+MIN(INT(AI$5/5),8),AI$5+1+MIN(INT(AI$5/5),8))),IF(AJ25=2,IF(AI$5&gt;40,44,IF(INT(AI$5/8)-AI$5/8=0,AI$5-1+MIN(INT(AI$5/8),5),AI$5+MIN(INT(AI$5/8),5))),IF(AJ25=3,IF(AI$5&gt;40,41,IF(INT(AI$5/13)-AI$5/13=0,AI$5-2+MIN(INT(AI$5/13),3),AI$5-1+MIN(INT(AI$5/13),2))),IF(AI$5&gt;40,IF(AJ25&gt;40,0,41-AJ25),AI$5+1-AJ25)))))</f>
        <v>29</v>
      </c>
      <c r="AL25" s="21"/>
      <c r="AM25" s="54">
        <f t="shared" si="2"/>
        <v>2</v>
      </c>
      <c r="AN25" s="54">
        <f t="shared" si="5"/>
        <v>1</v>
      </c>
      <c r="AO25" s="56"/>
      <c r="AP25" s="44">
        <f t="shared" si="3"/>
        <v>2</v>
      </c>
      <c r="AQ25" s="16"/>
    </row>
    <row r="26" spans="1:256" s="89" customFormat="1" ht="12.75" customHeight="1">
      <c r="A26" s="85"/>
      <c r="B26" s="136" t="s">
        <v>382</v>
      </c>
      <c r="C26" s="107"/>
      <c r="D26" s="41" t="s">
        <v>280</v>
      </c>
      <c r="E26" s="87">
        <v>28438</v>
      </c>
      <c r="F26" s="252">
        <v>102682</v>
      </c>
      <c r="G26" s="235" t="s">
        <v>291</v>
      </c>
      <c r="H26" s="232"/>
      <c r="I26" s="31">
        <f t="shared" si="4"/>
        <v>41</v>
      </c>
      <c r="J26" s="227"/>
      <c r="K26" s="47"/>
      <c r="L26" s="36"/>
      <c r="M26" s="37"/>
      <c r="N26" s="27"/>
      <c r="O26" s="28"/>
      <c r="P26" s="29"/>
      <c r="Q26" s="27"/>
      <c r="R26" s="28"/>
      <c r="S26" s="29"/>
      <c r="T26" s="27"/>
      <c r="U26" s="28"/>
      <c r="V26" s="30"/>
      <c r="W26" s="27"/>
      <c r="X26" s="28"/>
      <c r="Y26" s="29"/>
      <c r="Z26" s="27"/>
      <c r="AA26" s="28">
        <v>13</v>
      </c>
      <c r="AB26" s="29">
        <f>IF(AA26=0,0,IF(AA26=1,IF(Z$5&gt;40,48,IF(INT(Z$5/5)-Z$5/5=0,Z$5+MIN(INT(Z$5/5),8),Z$5+1+MIN(INT(Z$5/5),8))),IF(AA26=2,IF(Z$5&gt;40,44,IF(INT(Z$5/8)-Z$5/8=0,Z$5-1+MIN(INT(Z$5/8),5),Z$5+MIN(INT(Z$5/8),5))),IF(AA26=3,IF(Z$5&gt;40,41,IF(INT(Z$5/13)-Z$5/13=0,Z$5-2+MIN(INT(Z$5/13),3),Z$5-1+MIN(INT(Z$5/13),2))),IF(Z$5&gt;40,IF(AA26&gt;40,0,41-AA26),Z$5+1-AA26)))))</f>
        <v>28</v>
      </c>
      <c r="AC26" s="93"/>
      <c r="AD26" s="94"/>
      <c r="AE26" s="95"/>
      <c r="AF26" s="166"/>
      <c r="AG26" s="167"/>
      <c r="AH26" s="168"/>
      <c r="AI26" s="27"/>
      <c r="AJ26" s="28">
        <v>3</v>
      </c>
      <c r="AK26" s="32">
        <f>IF(AJ26=0,0,IF(AJ26=1,IF(AI$5&gt;40,48,IF(INT(AI$5/5)-AI$5/5=0,AI$5+MIN(INT(AI$5/5),8),AI$5+1+MIN(INT(AI$5/5),8))),IF(AJ26=2,IF(AI$5&gt;40,44,IF(INT(AI$5/8)-AI$5/8=0,AI$5-1+MIN(INT(AI$5/8),5),AI$5+MIN(INT(AI$5/8),5))),IF(AJ26=3,IF(AI$5&gt;40,41,IF(INT(AI$5/13)-AI$5/13=0,AI$5-2+MIN(INT(AI$5/13),3),AI$5-1+MIN(INT(AI$5/13),2))),IF(AI$5&gt;40,IF(AJ26&gt;40,0,41-AJ26),AI$5+1-AJ26)))))</f>
        <v>41</v>
      </c>
      <c r="AL26" s="21"/>
      <c r="AM26" s="54">
        <f t="shared" si="2"/>
        <v>2</v>
      </c>
      <c r="AN26" s="54">
        <f t="shared" si="5"/>
        <v>1</v>
      </c>
      <c r="AO26" s="56"/>
      <c r="AP26" s="44">
        <f t="shared" si="3"/>
        <v>2</v>
      </c>
      <c r="AQ26" s="16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43" s="22" customFormat="1" ht="12.75" customHeight="1">
      <c r="A27" s="85">
        <f>ROW(A27)-8</f>
        <v>19</v>
      </c>
      <c r="B27" s="14" t="s">
        <v>152</v>
      </c>
      <c r="C27" s="50"/>
      <c r="D27" s="41" t="s">
        <v>103</v>
      </c>
      <c r="E27" s="87">
        <v>31035</v>
      </c>
      <c r="F27" s="252">
        <v>100715</v>
      </c>
      <c r="G27" s="235">
        <v>7606</v>
      </c>
      <c r="H27" s="232"/>
      <c r="I27" s="31">
        <f t="shared" si="4"/>
        <v>39</v>
      </c>
      <c r="J27" s="227"/>
      <c r="K27" s="47"/>
      <c r="L27" s="36">
        <v>30</v>
      </c>
      <c r="M27" s="37">
        <f>IF(L27=0,0,IF(L27=1,IF(K$5&gt;40,48,IF(INT(K$5/5)-K$5/5=0,K$5+MIN(INT(K$5/5),8),K$5+1+MIN(INT(K$5/5),8))),IF(L27=2,IF(K$5&gt;40,44,IF(INT(K$5/8)-K$5/8=0,K$5-1+MIN(INT(K$5/8),5),K$5+MIN(INT(K$5/8),5))),IF(L27=3,IF(K$5&gt;40,41,IF(INT(K$5/13)-K$5/13=0,K$5-2+MIN(INT(K$5/13),3),K$5-1+MIN(INT(K$5/13),2))),IF(K$5&gt;40,IF(L27&gt;40,0,41-L27),K$5+1-L27)))))</f>
        <v>11</v>
      </c>
      <c r="N27" s="27"/>
      <c r="O27" s="28"/>
      <c r="P27" s="29"/>
      <c r="Q27" s="34"/>
      <c r="R27" s="28"/>
      <c r="S27" s="29"/>
      <c r="T27" s="27"/>
      <c r="U27" s="28">
        <v>3</v>
      </c>
      <c r="V27" s="30">
        <f>IF(U27=0,0,IF(U27=1,IF(T$5&gt;40,48,IF(INT(T$5/5)-T$5/5=0,T$5+MIN(INT(T$5/5),8),T$5+1+MIN(INT(T$5/5),8))),IF(U27=2,IF(T$5&gt;40,44,IF(INT(T$5/8)-T$5/8=0,T$5-1+MIN(INT(T$5/8),5),T$5+MIN(INT(T$5/8),5))),IF(U27=3,IF(T$5&gt;40,41,IF(INT(T$5/13)-T$5/13=0,T$5-2+MIN(INT(T$5/13),3),T$5-1+MIN(INT(T$5/13),2))),IF(T$5&gt;40,IF(U27&gt;40,0,41-U27),T$5+1-U27)))))</f>
        <v>28</v>
      </c>
      <c r="W27" s="27"/>
      <c r="X27" s="28"/>
      <c r="Y27" s="29"/>
      <c r="Z27" s="27"/>
      <c r="AA27" s="28"/>
      <c r="AB27" s="29"/>
      <c r="AC27" s="93"/>
      <c r="AD27" s="94"/>
      <c r="AE27" s="95"/>
      <c r="AF27" s="166"/>
      <c r="AG27" s="167"/>
      <c r="AH27" s="168"/>
      <c r="AI27" s="27"/>
      <c r="AJ27" s="28"/>
      <c r="AK27" s="32"/>
      <c r="AL27" s="21"/>
      <c r="AM27" s="54">
        <f t="shared" si="2"/>
        <v>2</v>
      </c>
      <c r="AN27" s="54">
        <f t="shared" si="5"/>
        <v>2</v>
      </c>
      <c r="AO27" s="56"/>
      <c r="AP27" s="44">
        <f t="shared" si="3"/>
        <v>2</v>
      </c>
      <c r="AQ27" s="16"/>
    </row>
    <row r="28" spans="1:43" s="22" customFormat="1" ht="12.75" customHeight="1">
      <c r="A28" s="259">
        <f>ROW(A28)-8</f>
        <v>20</v>
      </c>
      <c r="B28" s="38" t="s">
        <v>387</v>
      </c>
      <c r="C28" s="107"/>
      <c r="D28" s="41" t="s">
        <v>280</v>
      </c>
      <c r="E28" s="72">
        <v>26549</v>
      </c>
      <c r="F28" s="252">
        <v>102664</v>
      </c>
      <c r="G28" s="235" t="s">
        <v>300</v>
      </c>
      <c r="H28" s="232"/>
      <c r="I28" s="31">
        <f t="shared" si="4"/>
        <v>37</v>
      </c>
      <c r="J28" s="227"/>
      <c r="K28" s="47"/>
      <c r="L28" s="36"/>
      <c r="M28" s="37"/>
      <c r="N28" s="27"/>
      <c r="O28" s="28"/>
      <c r="P28" s="29"/>
      <c r="Q28" s="27"/>
      <c r="R28" s="28"/>
      <c r="S28" s="29"/>
      <c r="T28" s="27"/>
      <c r="U28" s="28"/>
      <c r="V28" s="33"/>
      <c r="W28" s="27"/>
      <c r="X28" s="28"/>
      <c r="Y28" s="29"/>
      <c r="Z28" s="27"/>
      <c r="AA28" s="28">
        <v>22</v>
      </c>
      <c r="AB28" s="29">
        <f>IF(AA28=0,0,IF(AA28=1,IF(Z$5&gt;40,48,IF(INT(Z$5/5)-Z$5/5=0,Z$5+MIN(INT(Z$5/5),8),Z$5+1+MIN(INT(Z$5/5),8))),IF(AA28=2,IF(Z$5&gt;40,44,IF(INT(Z$5/8)-Z$5/8=0,Z$5-1+MIN(INT(Z$5/8),5),Z$5+MIN(INT(Z$5/8),5))),IF(AA28=3,IF(Z$5&gt;40,41,IF(INT(Z$5/13)-Z$5/13=0,Z$5-2+MIN(INT(Z$5/13),3),Z$5-1+MIN(INT(Z$5/13),2))),IF(Z$5&gt;40,IF(AA28&gt;40,0,41-AA28),Z$5+1-AA28)))))</f>
        <v>19</v>
      </c>
      <c r="AC28" s="93"/>
      <c r="AD28" s="94"/>
      <c r="AE28" s="95"/>
      <c r="AF28" s="166"/>
      <c r="AG28" s="167"/>
      <c r="AH28" s="168"/>
      <c r="AI28" s="27"/>
      <c r="AJ28" s="28">
        <v>4</v>
      </c>
      <c r="AK28" s="32">
        <f>IF(AJ28=0,0,IF(AJ28=1,IF(AI$5&gt;40,48,IF(INT(AI$5/5)-AI$5/5=0,AI$5+MIN(INT(AI$5/5),8),AI$5+1+MIN(INT(AI$5/5),8))),IF(AJ28=2,IF(AI$5&gt;40,44,IF(INT(AI$5/8)-AI$5/8=0,AI$5-1+MIN(INT(AI$5/8),5),AI$5+MIN(INT(AI$5/8),5))),IF(AJ28=3,IF(AI$5&gt;40,41,IF(INT(AI$5/13)-AI$5/13=0,AI$5-2+MIN(INT(AI$5/13),3),AI$5-1+MIN(INT(AI$5/13),2))),IF(AI$5&gt;40,IF(AJ28&gt;40,0,41-AJ28),AI$5+1-AJ28)))))</f>
        <v>37</v>
      </c>
      <c r="AL28" s="21"/>
      <c r="AM28" s="54">
        <f t="shared" si="2"/>
        <v>2</v>
      </c>
      <c r="AN28" s="54">
        <f t="shared" si="5"/>
        <v>1</v>
      </c>
      <c r="AO28" s="56"/>
      <c r="AP28" s="44">
        <f t="shared" si="3"/>
        <v>2</v>
      </c>
      <c r="AQ28" s="16"/>
    </row>
    <row r="29" spans="1:43" s="22" customFormat="1" ht="12.75" customHeight="1">
      <c r="A29" s="85"/>
      <c r="B29" s="38" t="s">
        <v>114</v>
      </c>
      <c r="C29" s="107"/>
      <c r="D29" s="41" t="s">
        <v>102</v>
      </c>
      <c r="E29" s="87">
        <v>28633</v>
      </c>
      <c r="F29" s="252">
        <v>93008</v>
      </c>
      <c r="G29" s="235">
        <v>3408</v>
      </c>
      <c r="H29" s="232"/>
      <c r="I29" s="31">
        <f t="shared" si="4"/>
        <v>37</v>
      </c>
      <c r="J29" s="227"/>
      <c r="K29" s="140"/>
      <c r="L29" s="36"/>
      <c r="M29" s="37"/>
      <c r="N29" s="27"/>
      <c r="O29" s="28">
        <v>3</v>
      </c>
      <c r="P29" s="29">
        <f>IF(O29=0,0,IF(O29=1,IF(N$5&gt;40,48,IF(INT(N$5/5)-N$5/5=0,N$5+MIN(INT(N$5/5),8),N$5+1+MIN(INT(N$5/5),8))),IF(O29=2,IF(N$5&gt;40,44,IF(INT(N$5/8)-N$5/8=0,N$5-1+MIN(INT(N$5/8),5),N$5+MIN(INT(N$5/8),5))),IF(O29=3,IF(N$5&gt;40,41,IF(INT(N$5/13)-N$5/13=0,N$5-2+MIN(INT(N$5/13),3),N$5-1+MIN(INT(N$5/13),2))),IF(N$5&gt;40,IF(O29&gt;40,0,41-O29),N$5+1-O29)))))</f>
        <v>9</v>
      </c>
      <c r="Q29" s="27"/>
      <c r="R29" s="28">
        <v>4</v>
      </c>
      <c r="S29" s="29">
        <f>IF(R29=0,0,IF(R29=1,IF(Q$5&gt;40,48,IF(INT(Q$5/5)-Q$5/5=0,Q$5+MIN(INT(Q$5/5),8),Q$5+1+MIN(INT(Q$5/5),8))),IF(R29=2,IF(Q$5&gt;40,44,IF(INT(Q$5/8)-Q$5/8=0,Q$5-1+MIN(INT(Q$5/8),5),Q$5+MIN(INT(Q$5/8),5))),IF(R29=3,IF(Q$5&gt;40,41,IF(INT(Q$5/13)-Q$5/13=0,Q$5-2+MIN(INT(Q$5/13),3),Q$5-1+MIN(INT(Q$5/13),2))),IF(Q$5&gt;40,IF(R29&gt;40,0,41-R29),Q$5+1-R29)))))</f>
        <v>14</v>
      </c>
      <c r="T29" s="27"/>
      <c r="U29" s="28">
        <v>14</v>
      </c>
      <c r="V29" s="29">
        <f>IF(U29=0,0,IF(U29=1,IF(T$5&gt;40,48,IF(INT(T$5/5)-T$5/5=0,T$5+MIN(INT(T$5/5),8),T$5+1+MIN(INT(T$5/5),8))),IF(U29=2,IF(T$5&gt;40,44,IF(INT(T$5/8)-T$5/8=0,T$5-1+MIN(INT(T$5/8),5),T$5+MIN(INT(T$5/8),5))),IF(U29=3,IF(T$5&gt;40,41,IF(INT(T$5/13)-T$5/13=0,T$5-2+MIN(INT(T$5/13),3),T$5-1+MIN(INT(T$5/13),2))),IF(T$5&gt;40,IF(U29&gt;40,0,41-U29),T$5+1-U29)))))</f>
        <v>14</v>
      </c>
      <c r="W29" s="27"/>
      <c r="X29" s="28"/>
      <c r="Y29" s="29"/>
      <c r="Z29" s="27"/>
      <c r="AA29" s="28"/>
      <c r="AB29" s="29"/>
      <c r="AC29" s="93"/>
      <c r="AD29" s="94"/>
      <c r="AE29" s="95"/>
      <c r="AF29" s="166"/>
      <c r="AG29" s="167"/>
      <c r="AH29" s="168"/>
      <c r="AI29" s="27"/>
      <c r="AJ29" s="28"/>
      <c r="AK29" s="32"/>
      <c r="AL29" s="21"/>
      <c r="AM29" s="54">
        <f t="shared" si="2"/>
        <v>3</v>
      </c>
      <c r="AN29" s="54">
        <f t="shared" si="5"/>
        <v>3</v>
      </c>
      <c r="AO29" s="56"/>
      <c r="AP29" s="44">
        <f t="shared" si="3"/>
        <v>3</v>
      </c>
      <c r="AQ29" s="16"/>
    </row>
    <row r="30" spans="1:43" s="22" customFormat="1" ht="12.75" customHeight="1">
      <c r="A30" s="85">
        <f>ROW(A30)-8</f>
        <v>22</v>
      </c>
      <c r="B30" s="38" t="s">
        <v>422</v>
      </c>
      <c r="C30" s="107" t="s">
        <v>107</v>
      </c>
      <c r="D30" s="41" t="s">
        <v>280</v>
      </c>
      <c r="E30" s="87">
        <v>36529</v>
      </c>
      <c r="F30" s="252">
        <v>102728</v>
      </c>
      <c r="G30" s="235" t="s">
        <v>284</v>
      </c>
      <c r="H30" s="232"/>
      <c r="I30" s="31">
        <f t="shared" si="4"/>
        <v>36</v>
      </c>
      <c r="J30" s="227"/>
      <c r="K30" s="47"/>
      <c r="L30" s="36"/>
      <c r="M30" s="37"/>
      <c r="N30" s="27"/>
      <c r="O30" s="28"/>
      <c r="P30" s="29"/>
      <c r="Q30" s="27"/>
      <c r="R30" s="28"/>
      <c r="S30" s="29"/>
      <c r="T30" s="27"/>
      <c r="U30" s="28"/>
      <c r="V30" s="33"/>
      <c r="W30" s="27"/>
      <c r="X30" s="28"/>
      <c r="Y30" s="29"/>
      <c r="Z30" s="27"/>
      <c r="AA30" s="28">
        <v>5</v>
      </c>
      <c r="AB30" s="29">
        <f>IF(AA30=0,0,IF(AA30=1,IF(Z$5&gt;40,48,IF(INT(Z$5/5)-Z$5/5=0,Z$5+MIN(INT(Z$5/5),8),Z$5+1+MIN(INT(Z$5/5),8))),IF(AA30=2,IF(Z$5&gt;40,44,IF(INT(Z$5/8)-Z$5/8=0,Z$5-1+MIN(INT(Z$5/8),5),Z$5+MIN(INT(Z$5/8),5))),IF(AA30=3,IF(Z$5&gt;40,41,IF(INT(Z$5/13)-Z$5/13=0,Z$5-2+MIN(INT(Z$5/13),3),Z$5-1+MIN(INT(Z$5/13),2))),IF(Z$5&gt;40,IF(AA30&gt;40,0,41-AA30),Z$5+1-AA30)))))</f>
        <v>36</v>
      </c>
      <c r="AC30" s="93"/>
      <c r="AD30" s="94"/>
      <c r="AE30" s="95"/>
      <c r="AF30" s="166"/>
      <c r="AG30" s="167"/>
      <c r="AH30" s="168"/>
      <c r="AI30" s="27"/>
      <c r="AJ30" s="28">
        <v>17</v>
      </c>
      <c r="AK30" s="32">
        <f>IF(AJ30=0,0,IF(AJ30=1,IF(AI$5&gt;40,48,IF(INT(AI$5/5)-AI$5/5=0,AI$5+MIN(INT(AI$5/5),8),AI$5+1+MIN(INT(AI$5/5),8))),IF(AJ30=2,IF(AI$5&gt;40,44,IF(INT(AI$5/8)-AI$5/8=0,AI$5-1+MIN(INT(AI$5/8),5),AI$5+MIN(INT(AI$5/8),5))),IF(AJ30=3,IF(AI$5&gt;40,41,IF(INT(AI$5/13)-AI$5/13=0,AI$5-2+MIN(INT(AI$5/13),3),AI$5-1+MIN(INT(AI$5/13),2))),IF(AI$5&gt;40,IF(AJ30&gt;40,0,41-AJ30),AI$5+1-AJ30)))))</f>
        <v>24</v>
      </c>
      <c r="AL30" s="21"/>
      <c r="AM30" s="54">
        <f t="shared" si="2"/>
        <v>2</v>
      </c>
      <c r="AN30" s="54">
        <f t="shared" si="5"/>
        <v>1</v>
      </c>
      <c r="AO30" s="56"/>
      <c r="AP30" s="44">
        <f t="shared" si="3"/>
        <v>2</v>
      </c>
      <c r="AQ30" s="16"/>
    </row>
    <row r="31" spans="1:43" s="22" customFormat="1" ht="12.75" customHeight="1">
      <c r="A31" s="259">
        <f>ROW(A31)-8</f>
        <v>23</v>
      </c>
      <c r="B31" s="14" t="s">
        <v>18</v>
      </c>
      <c r="C31" s="50"/>
      <c r="D31" s="51" t="s">
        <v>101</v>
      </c>
      <c r="E31" s="88">
        <v>33592</v>
      </c>
      <c r="F31" s="251">
        <v>91318</v>
      </c>
      <c r="G31" s="235" t="s">
        <v>169</v>
      </c>
      <c r="H31" s="232"/>
      <c r="I31" s="31">
        <f t="shared" si="4"/>
        <v>35</v>
      </c>
      <c r="J31" s="227"/>
      <c r="K31" s="47"/>
      <c r="L31" s="36">
        <v>6</v>
      </c>
      <c r="M31" s="37">
        <f>IF(L31=0,0,IF(L31=1,IF(K$5&gt;40,48,IF(INT(K$5/5)-K$5/5=0,K$5+MIN(INT(K$5/5),8),K$5+1+MIN(INT(K$5/5),8))),IF(L31=2,IF(K$5&gt;40,44,IF(INT(K$5/8)-K$5/8=0,K$5-1+MIN(INT(K$5/8),5),K$5+MIN(INT(K$5/8),5))),IF(L31=3,IF(K$5&gt;40,41,IF(INT(K$5/13)-K$5/13=0,K$5-2+MIN(INT(K$5/13),3),K$5-1+MIN(INT(K$5/13),2))),IF(K$5&gt;40,IF(L31&gt;40,0,41-L31),K$5+1-L31)))))</f>
        <v>35</v>
      </c>
      <c r="N31" s="27"/>
      <c r="O31" s="28"/>
      <c r="P31" s="29"/>
      <c r="Q31" s="27"/>
      <c r="R31" s="28"/>
      <c r="S31" s="29"/>
      <c r="T31" s="27"/>
      <c r="U31" s="28"/>
      <c r="V31" s="33"/>
      <c r="W31" s="27"/>
      <c r="X31" s="28"/>
      <c r="Y31" s="29"/>
      <c r="Z31" s="27"/>
      <c r="AA31" s="28"/>
      <c r="AB31" s="29"/>
      <c r="AC31" s="93"/>
      <c r="AD31" s="94"/>
      <c r="AE31" s="95"/>
      <c r="AF31" s="166"/>
      <c r="AG31" s="167"/>
      <c r="AH31" s="168"/>
      <c r="AI31" s="27"/>
      <c r="AJ31" s="28"/>
      <c r="AK31" s="32"/>
      <c r="AL31" s="21"/>
      <c r="AM31" s="54">
        <f t="shared" si="2"/>
        <v>1</v>
      </c>
      <c r="AN31" s="54">
        <f t="shared" si="5"/>
        <v>1</v>
      </c>
      <c r="AO31" s="56"/>
      <c r="AP31" s="44">
        <f t="shared" si="3"/>
        <v>1</v>
      </c>
      <c r="AQ31" s="16"/>
    </row>
    <row r="32" spans="1:43" s="22" customFormat="1" ht="12.75" customHeight="1">
      <c r="A32" s="259"/>
      <c r="B32" s="38" t="s">
        <v>376</v>
      </c>
      <c r="C32" s="107"/>
      <c r="D32" s="41" t="s">
        <v>280</v>
      </c>
      <c r="E32" s="87">
        <v>27120</v>
      </c>
      <c r="F32" s="252">
        <v>102700</v>
      </c>
      <c r="G32" s="235" t="s">
        <v>285</v>
      </c>
      <c r="H32" s="232"/>
      <c r="I32" s="31">
        <f t="shared" si="4"/>
        <v>35</v>
      </c>
      <c r="J32" s="227"/>
      <c r="K32" s="47"/>
      <c r="L32" s="36"/>
      <c r="M32" s="37"/>
      <c r="N32" s="27"/>
      <c r="O32" s="28"/>
      <c r="P32" s="30"/>
      <c r="Q32" s="27"/>
      <c r="R32" s="28"/>
      <c r="S32" s="30"/>
      <c r="T32" s="27"/>
      <c r="U32" s="28"/>
      <c r="V32" s="33"/>
      <c r="W32" s="27"/>
      <c r="X32" s="28"/>
      <c r="Y32" s="29"/>
      <c r="Z32" s="27"/>
      <c r="AA32" s="28">
        <v>6</v>
      </c>
      <c r="AB32" s="29">
        <f>IF(AA32=0,0,IF(AA32=1,IF(Z$5&gt;40,48,IF(INT(Z$5/5)-Z$5/5=0,Z$5+MIN(INT(Z$5/5),8),Z$5+1+MIN(INT(Z$5/5),8))),IF(AA32=2,IF(Z$5&gt;40,44,IF(INT(Z$5/8)-Z$5/8=0,Z$5-1+MIN(INT(Z$5/8),5),Z$5+MIN(INT(Z$5/8),5))),IF(AA32=3,IF(Z$5&gt;40,41,IF(INT(Z$5/13)-Z$5/13=0,Z$5-2+MIN(INT(Z$5/13),3),Z$5-1+MIN(INT(Z$5/13),2))),IF(Z$5&gt;40,IF(AA32&gt;40,0,41-AA32),Z$5+1-AA32)))))</f>
        <v>35</v>
      </c>
      <c r="AC32" s="93"/>
      <c r="AD32" s="94"/>
      <c r="AE32" s="95"/>
      <c r="AF32" s="166"/>
      <c r="AG32" s="167"/>
      <c r="AH32" s="168"/>
      <c r="AI32" s="27"/>
      <c r="AJ32" s="28">
        <v>19</v>
      </c>
      <c r="AK32" s="32">
        <f>IF(AJ32=0,0,IF(AJ32=1,IF(AI$5&gt;40,48,IF(INT(AI$5/5)-AI$5/5=0,AI$5+MIN(INT(AI$5/5),8),AI$5+1+MIN(INT(AI$5/5),8))),IF(AJ32=2,IF(AI$5&gt;40,44,IF(INT(AI$5/8)-AI$5/8=0,AI$5-1+MIN(INT(AI$5/8),5),AI$5+MIN(INT(AI$5/8),5))),IF(AJ32=3,IF(AI$5&gt;40,41,IF(INT(AI$5/13)-AI$5/13=0,AI$5-2+MIN(INT(AI$5/13),3),AI$5-1+MIN(INT(AI$5/13),2))),IF(AI$5&gt;40,IF(AJ32&gt;40,0,41-AJ32),AI$5+1-AJ32)))))</f>
        <v>22</v>
      </c>
      <c r="AL32" s="21"/>
      <c r="AM32" s="54">
        <f t="shared" si="2"/>
        <v>2</v>
      </c>
      <c r="AN32" s="54">
        <f t="shared" si="5"/>
        <v>1</v>
      </c>
      <c r="AO32" s="56"/>
      <c r="AP32" s="44">
        <f t="shared" si="3"/>
        <v>2</v>
      </c>
      <c r="AQ32" s="16"/>
    </row>
    <row r="33" spans="1:43" s="22" customFormat="1" ht="12.75" customHeight="1">
      <c r="A33" s="85"/>
      <c r="B33" s="38" t="s">
        <v>377</v>
      </c>
      <c r="C33" s="107"/>
      <c r="D33" s="41" t="s">
        <v>280</v>
      </c>
      <c r="E33" s="87">
        <v>35339</v>
      </c>
      <c r="F33" s="252">
        <v>102676</v>
      </c>
      <c r="G33" s="240" t="s">
        <v>286</v>
      </c>
      <c r="H33" s="232"/>
      <c r="I33" s="31">
        <f t="shared" si="4"/>
        <v>35</v>
      </c>
      <c r="J33" s="227"/>
      <c r="K33" s="141"/>
      <c r="L33" s="36"/>
      <c r="M33" s="37"/>
      <c r="N33" s="27"/>
      <c r="O33" s="28"/>
      <c r="P33" s="30"/>
      <c r="Q33" s="27"/>
      <c r="R33" s="28"/>
      <c r="S33" s="30"/>
      <c r="T33" s="27"/>
      <c r="U33" s="28"/>
      <c r="V33" s="30"/>
      <c r="W33" s="27"/>
      <c r="X33" s="28"/>
      <c r="Y33" s="29"/>
      <c r="Z33" s="27"/>
      <c r="AA33" s="28">
        <v>7</v>
      </c>
      <c r="AB33" s="29">
        <f>IF(AA33=0,0,IF(AA33=1,IF(Z$5&gt;40,48,IF(INT(Z$5/5)-Z$5/5=0,Z$5+MIN(INT(Z$5/5),8),Z$5+1+MIN(INT(Z$5/5),8))),IF(AA33=2,IF(Z$5&gt;40,44,IF(INT(Z$5/8)-Z$5/8=0,Z$5-1+MIN(INT(Z$5/8),5),Z$5+MIN(INT(Z$5/8),5))),IF(AA33=3,IF(Z$5&gt;40,41,IF(INT(Z$5/13)-Z$5/13=0,Z$5-2+MIN(INT(Z$5/13),3),Z$5-1+MIN(INT(Z$5/13),2))),IF(Z$5&gt;40,IF(AA33&gt;40,0,41-AA33),Z$5+1-AA33)))))</f>
        <v>34</v>
      </c>
      <c r="AC33" s="93"/>
      <c r="AD33" s="94"/>
      <c r="AE33" s="95"/>
      <c r="AF33" s="166"/>
      <c r="AG33" s="167"/>
      <c r="AH33" s="168"/>
      <c r="AI33" s="27"/>
      <c r="AJ33" s="28">
        <v>6</v>
      </c>
      <c r="AK33" s="32">
        <f>IF(AJ33=0,0,IF(AJ33=1,IF(AI$5&gt;40,48,IF(INT(AI$5/5)-AI$5/5=0,AI$5+MIN(INT(AI$5/5),8),AI$5+1+MIN(INT(AI$5/5),8))),IF(AJ33=2,IF(AI$5&gt;40,44,IF(INT(AI$5/8)-AI$5/8=0,AI$5-1+MIN(INT(AI$5/8),5),AI$5+MIN(INT(AI$5/8),5))),IF(AJ33=3,IF(AI$5&gt;40,41,IF(INT(AI$5/13)-AI$5/13=0,AI$5-2+MIN(INT(AI$5/13),3),AI$5-1+MIN(INT(AI$5/13),2))),IF(AI$5&gt;40,IF(AJ33&gt;40,0,41-AJ33),AI$5+1-AJ33)))))</f>
        <v>35</v>
      </c>
      <c r="AL33" s="21"/>
      <c r="AM33" s="54">
        <f t="shared" si="2"/>
        <v>2</v>
      </c>
      <c r="AN33" s="54">
        <f t="shared" si="5"/>
        <v>1</v>
      </c>
      <c r="AO33" s="56"/>
      <c r="AP33" s="44">
        <f t="shared" si="3"/>
        <v>2</v>
      </c>
      <c r="AQ33" s="16"/>
    </row>
    <row r="34" spans="1:43" s="22" customFormat="1" ht="12.75" customHeight="1">
      <c r="A34" s="85">
        <f>ROW(A34)-8</f>
        <v>26</v>
      </c>
      <c r="B34" s="14" t="s">
        <v>466</v>
      </c>
      <c r="C34" s="50"/>
      <c r="D34" s="41" t="s">
        <v>364</v>
      </c>
      <c r="E34" s="87">
        <v>30298</v>
      </c>
      <c r="F34" s="251">
        <v>104435</v>
      </c>
      <c r="G34" s="241">
        <v>196308</v>
      </c>
      <c r="H34" s="232"/>
      <c r="I34" s="31">
        <f t="shared" si="4"/>
        <v>34</v>
      </c>
      <c r="J34" s="227"/>
      <c r="K34" s="141"/>
      <c r="L34" s="36"/>
      <c r="M34" s="37"/>
      <c r="N34" s="27"/>
      <c r="O34" s="28"/>
      <c r="P34" s="30"/>
      <c r="Q34" s="27"/>
      <c r="R34" s="28"/>
      <c r="S34" s="30"/>
      <c r="T34" s="27"/>
      <c r="U34" s="28"/>
      <c r="V34" s="30"/>
      <c r="W34" s="27"/>
      <c r="X34" s="28"/>
      <c r="Y34" s="29"/>
      <c r="Z34" s="27"/>
      <c r="AA34" s="28"/>
      <c r="AB34" s="29"/>
      <c r="AC34" s="93"/>
      <c r="AD34" s="94"/>
      <c r="AE34" s="96"/>
      <c r="AF34" s="166"/>
      <c r="AG34" s="167"/>
      <c r="AH34" s="168"/>
      <c r="AI34" s="27"/>
      <c r="AJ34" s="28">
        <v>7</v>
      </c>
      <c r="AK34" s="32">
        <f>IF(AJ34=0,0,IF(AJ34=1,IF(AI$5&gt;40,48,IF(INT(AI$5/5)-AI$5/5=0,AI$5+MIN(INT(AI$5/5),8),AI$5+1+MIN(INT(AI$5/5),8))),IF(AJ34=2,IF(AI$5&gt;40,44,IF(INT(AI$5/8)-AI$5/8=0,AI$5-1+MIN(INT(AI$5/8),5),AI$5+MIN(INT(AI$5/8),5))),IF(AJ34=3,IF(AI$5&gt;40,41,IF(INT(AI$5/13)-AI$5/13=0,AI$5-2+MIN(INT(AI$5/13),3),AI$5-1+MIN(INT(AI$5/13),2))),IF(AI$5&gt;40,IF(AJ34&gt;40,0,41-AJ34),AI$5+1-AJ34)))))</f>
        <v>34</v>
      </c>
      <c r="AL34" s="21"/>
      <c r="AM34" s="54">
        <f t="shared" si="2"/>
        <v>1</v>
      </c>
      <c r="AN34" s="54">
        <f t="shared" si="5"/>
        <v>1</v>
      </c>
      <c r="AO34" s="56"/>
      <c r="AP34" s="44">
        <f t="shared" si="3"/>
        <v>1</v>
      </c>
      <c r="AQ34" s="16"/>
    </row>
    <row r="35" spans="1:43" s="22" customFormat="1" ht="12.75" customHeight="1">
      <c r="A35" s="259">
        <f>ROW(A35)-8</f>
        <v>27</v>
      </c>
      <c r="B35" s="38" t="s">
        <v>378</v>
      </c>
      <c r="C35" s="107"/>
      <c r="D35" s="41" t="s">
        <v>280</v>
      </c>
      <c r="E35" s="87">
        <v>27563</v>
      </c>
      <c r="F35" s="252">
        <v>102726</v>
      </c>
      <c r="G35" s="235" t="s">
        <v>287</v>
      </c>
      <c r="H35" s="232"/>
      <c r="I35" s="31">
        <f t="shared" si="4"/>
        <v>33</v>
      </c>
      <c r="J35" s="227"/>
      <c r="K35" s="47"/>
      <c r="L35" s="36"/>
      <c r="M35" s="37"/>
      <c r="N35" s="27"/>
      <c r="O35" s="28"/>
      <c r="P35" s="30"/>
      <c r="Q35" s="27"/>
      <c r="R35" s="28"/>
      <c r="S35" s="30"/>
      <c r="T35" s="27"/>
      <c r="U35" s="28"/>
      <c r="V35" s="30"/>
      <c r="W35" s="27"/>
      <c r="X35" s="28"/>
      <c r="Y35" s="29"/>
      <c r="Z35" s="27"/>
      <c r="AA35" s="28">
        <v>8</v>
      </c>
      <c r="AB35" s="29">
        <f>IF(AA35=0,0,IF(AA35=1,IF(Z$5&gt;40,48,IF(INT(Z$5/5)-Z$5/5=0,Z$5+MIN(INT(Z$5/5),8),Z$5+1+MIN(INT(Z$5/5),8))),IF(AA35=2,IF(Z$5&gt;40,44,IF(INT(Z$5/8)-Z$5/8=0,Z$5-1+MIN(INT(Z$5/8),5),Z$5+MIN(INT(Z$5/8),5))),IF(AA35=3,IF(Z$5&gt;40,41,IF(INT(Z$5/13)-Z$5/13=0,Z$5-2+MIN(INT(Z$5/13),3),Z$5-1+MIN(INT(Z$5/13),2))),IF(Z$5&gt;40,IF(AA35&gt;40,0,41-AA35),Z$5+1-AA35)))))</f>
        <v>33</v>
      </c>
      <c r="AC35" s="93"/>
      <c r="AD35" s="94"/>
      <c r="AE35" s="96"/>
      <c r="AF35" s="166"/>
      <c r="AG35" s="167"/>
      <c r="AH35" s="168"/>
      <c r="AI35" s="27"/>
      <c r="AJ35" s="28">
        <v>20</v>
      </c>
      <c r="AK35" s="32">
        <f>IF(AJ35=0,0,IF(AJ35=1,IF(AI$5&gt;40,48,IF(INT(AI$5/5)-AI$5/5=0,AI$5+MIN(INT(AI$5/5),8),AI$5+1+MIN(INT(AI$5/5),8))),IF(AJ35=2,IF(AI$5&gt;40,44,IF(INT(AI$5/8)-AI$5/8=0,AI$5-1+MIN(INT(AI$5/8),5),AI$5+MIN(INT(AI$5/8),5))),IF(AJ35=3,IF(AI$5&gt;40,41,IF(INT(AI$5/13)-AI$5/13=0,AI$5-2+MIN(INT(AI$5/13),3),AI$5-1+MIN(INT(AI$5/13),2))),IF(AI$5&gt;40,IF(AJ35&gt;40,0,41-AJ35),AI$5+1-AJ35)))))</f>
        <v>21</v>
      </c>
      <c r="AL35" s="21"/>
      <c r="AM35" s="54">
        <f t="shared" si="2"/>
        <v>2</v>
      </c>
      <c r="AN35" s="54">
        <f t="shared" si="5"/>
        <v>1</v>
      </c>
      <c r="AO35" s="56"/>
      <c r="AP35" s="44">
        <f t="shared" si="3"/>
        <v>2</v>
      </c>
      <c r="AQ35" s="16"/>
    </row>
    <row r="36" spans="1:43" s="22" customFormat="1" ht="12.75" customHeight="1">
      <c r="A36" s="259"/>
      <c r="B36" s="14" t="s">
        <v>22</v>
      </c>
      <c r="C36" s="50"/>
      <c r="D36" s="51" t="s">
        <v>101</v>
      </c>
      <c r="E36" s="87">
        <v>31887</v>
      </c>
      <c r="F36" s="251">
        <v>907459</v>
      </c>
      <c r="G36" s="235" t="s">
        <v>174</v>
      </c>
      <c r="H36" s="232"/>
      <c r="I36" s="31">
        <f t="shared" si="4"/>
        <v>33</v>
      </c>
      <c r="J36" s="227"/>
      <c r="K36" s="47"/>
      <c r="L36" s="36">
        <v>11</v>
      </c>
      <c r="M36" s="37">
        <f>IF(L36=0,0,IF(L36=1,IF(K$5&gt;40,48,IF(INT(K$5/5)-K$5/5=0,K$5+MIN(INT(K$5/5),8),K$5+1+MIN(INT(K$5/5),8))),IF(L36=2,IF(K$5&gt;40,44,IF(INT(K$5/8)-K$5/8=0,K$5-1+MIN(INT(K$5/8),5),K$5+MIN(INT(K$5/8),5))),IF(L36=3,IF(K$5&gt;40,41,IF(INT(K$5/13)-K$5/13=0,K$5-2+MIN(INT(K$5/13),3),K$5-1+MIN(INT(K$5/13),2))),IF(K$5&gt;40,IF(L36&gt;40,0,41-L36),K$5+1-L36)))))</f>
        <v>30</v>
      </c>
      <c r="N36" s="27"/>
      <c r="O36" s="28"/>
      <c r="P36" s="30"/>
      <c r="Q36" s="27"/>
      <c r="R36" s="28"/>
      <c r="S36" s="30"/>
      <c r="T36" s="27"/>
      <c r="U36" s="28">
        <v>25</v>
      </c>
      <c r="V36" s="30">
        <f>IF(U36=0,0,IF(U36=1,IF(T$5&gt;40,48,IF(INT(T$5/5)-T$5/5=0,T$5+MIN(INT(T$5/5),8),T$5+1+MIN(INT(T$5/5),8))),IF(U36=2,IF(T$5&gt;40,44,IF(INT(T$5/8)-T$5/8=0,T$5-1+MIN(INT(T$5/8),5),T$5+MIN(INT(T$5/8),5))),IF(U36=3,IF(T$5&gt;40,41,IF(INT(T$5/13)-T$5/13=0,T$5-2+MIN(INT(T$5/13),3),T$5-1+MIN(INT(T$5/13),2))),IF(T$5&gt;40,IF(U36&gt;40,0,41-U36),T$5+1-U36)))))</f>
        <v>3</v>
      </c>
      <c r="W36" s="27"/>
      <c r="X36" s="28"/>
      <c r="Y36" s="29"/>
      <c r="Z36" s="27"/>
      <c r="AA36" s="28"/>
      <c r="AB36" s="29"/>
      <c r="AC36" s="93"/>
      <c r="AD36" s="94"/>
      <c r="AE36" s="96"/>
      <c r="AF36" s="166"/>
      <c r="AG36" s="167"/>
      <c r="AH36" s="168"/>
      <c r="AI36" s="27"/>
      <c r="AJ36" s="28"/>
      <c r="AK36" s="32"/>
      <c r="AL36" s="21"/>
      <c r="AM36" s="54">
        <f t="shared" si="2"/>
        <v>2</v>
      </c>
      <c r="AN36" s="54">
        <f t="shared" si="5"/>
        <v>2</v>
      </c>
      <c r="AO36" s="56"/>
      <c r="AP36" s="44">
        <f t="shared" si="3"/>
        <v>2</v>
      </c>
      <c r="AQ36" s="16"/>
    </row>
    <row r="37" spans="1:43" s="22" customFormat="1" ht="12.75" customHeight="1">
      <c r="A37" s="259"/>
      <c r="B37" s="14" t="s">
        <v>27</v>
      </c>
      <c r="C37" s="50"/>
      <c r="D37" s="51" t="s">
        <v>101</v>
      </c>
      <c r="E37" s="87">
        <v>26875</v>
      </c>
      <c r="F37" s="251">
        <v>91727</v>
      </c>
      <c r="G37" s="235" t="s">
        <v>179</v>
      </c>
      <c r="H37" s="232"/>
      <c r="I37" s="31">
        <f t="shared" si="4"/>
        <v>33</v>
      </c>
      <c r="J37" s="227"/>
      <c r="K37" s="47"/>
      <c r="L37" s="36">
        <v>16</v>
      </c>
      <c r="M37" s="37">
        <f>IF(L37=0,0,IF(L37=1,IF(K$5&gt;40,48,IF(INT(K$5/5)-K$5/5=0,K$5+MIN(INT(K$5/5),8),K$5+1+MIN(INT(K$5/5),8))),IF(L37=2,IF(K$5&gt;40,44,IF(INT(K$5/8)-K$5/8=0,K$5-1+MIN(INT(K$5/8),5),K$5+MIN(INT(K$5/8),5))),IF(L37=3,IF(K$5&gt;40,41,IF(INT(K$5/13)-K$5/13=0,K$5-2+MIN(INT(K$5/13),3),K$5-1+MIN(INT(K$5/13),2))),IF(K$5&gt;40,IF(L37&gt;40,0,41-L37),K$5+1-L37)))))</f>
        <v>25</v>
      </c>
      <c r="N37" s="27"/>
      <c r="O37" s="28"/>
      <c r="P37" s="29"/>
      <c r="Q37" s="27"/>
      <c r="R37" s="28"/>
      <c r="S37" s="29"/>
      <c r="T37" s="27"/>
      <c r="U37" s="28">
        <v>27</v>
      </c>
      <c r="V37" s="29">
        <f>IF(U37=0,0,IF(U37=1,IF(T$5&gt;40,48,IF(INT(T$5/5)-T$5/5=0,T$5+MIN(INT(T$5/5),8),T$5+1+MIN(INT(T$5/5),8))),IF(U37=2,IF(T$5&gt;40,44,IF(INT(T$5/8)-T$5/8=0,T$5-1+MIN(INT(T$5/8),5),T$5+MIN(INT(T$5/8),5))),IF(U37=3,IF(T$5&gt;40,41,IF(INT(T$5/13)-T$5/13=0,T$5-2+MIN(INT(T$5/13),3),T$5-1+MIN(INT(T$5/13),2))),IF(T$5&gt;40,IF(U37&gt;40,0,41-U37),T$5+1-U37)))))</f>
        <v>1</v>
      </c>
      <c r="W37" s="27"/>
      <c r="X37" s="28">
        <v>15</v>
      </c>
      <c r="Y37" s="29">
        <v>7</v>
      </c>
      <c r="Z37" s="27"/>
      <c r="AA37" s="28"/>
      <c r="AB37" s="29"/>
      <c r="AC37" s="93"/>
      <c r="AD37" s="94"/>
      <c r="AE37" s="96"/>
      <c r="AF37" s="166"/>
      <c r="AG37" s="167"/>
      <c r="AH37" s="168"/>
      <c r="AI37" s="27"/>
      <c r="AJ37" s="28"/>
      <c r="AK37" s="32"/>
      <c r="AL37" s="21"/>
      <c r="AM37" s="54">
        <f t="shared" si="2"/>
        <v>3</v>
      </c>
      <c r="AN37" s="54">
        <f t="shared" si="5"/>
        <v>3</v>
      </c>
      <c r="AO37" s="56"/>
      <c r="AP37" s="44">
        <f t="shared" si="3"/>
        <v>3</v>
      </c>
      <c r="AQ37" s="16"/>
    </row>
    <row r="38" spans="1:43" s="22" customFormat="1" ht="12.75" customHeight="1">
      <c r="A38" s="259"/>
      <c r="B38" s="14" t="s">
        <v>170</v>
      </c>
      <c r="C38" s="50"/>
      <c r="D38" s="51" t="s">
        <v>101</v>
      </c>
      <c r="E38" s="87">
        <v>33174</v>
      </c>
      <c r="F38" s="251">
        <v>92714</v>
      </c>
      <c r="G38" s="235" t="s">
        <v>171</v>
      </c>
      <c r="H38" s="232"/>
      <c r="I38" s="31">
        <f t="shared" si="4"/>
        <v>33</v>
      </c>
      <c r="J38" s="227"/>
      <c r="K38" s="47"/>
      <c r="L38" s="36">
        <v>8</v>
      </c>
      <c r="M38" s="37">
        <f>IF(L38=0,0,IF(L38=1,IF(K$5&gt;40,48,IF(INT(K$5/5)-K$5/5=0,K$5+MIN(INT(K$5/5),8),K$5+1+MIN(INT(K$5/5),8))),IF(L38=2,IF(K$5&gt;40,44,IF(INT(K$5/8)-K$5/8=0,K$5-1+MIN(INT(K$5/8),5),K$5+MIN(INT(K$5/8),5))),IF(L38=3,IF(K$5&gt;40,41,IF(INT(K$5/13)-K$5/13=0,K$5-2+MIN(INT(K$5/13),3),K$5-1+MIN(INT(K$5/13),2))),IF(K$5&gt;40,IF(L38&gt;40,0,41-L38),K$5+1-L38)))))</f>
        <v>33</v>
      </c>
      <c r="N38" s="27"/>
      <c r="O38" s="28"/>
      <c r="P38" s="29"/>
      <c r="Q38" s="27"/>
      <c r="R38" s="28"/>
      <c r="S38" s="29"/>
      <c r="T38" s="27"/>
      <c r="U38" s="28"/>
      <c r="V38" s="29"/>
      <c r="W38" s="27"/>
      <c r="X38" s="28"/>
      <c r="Y38" s="29"/>
      <c r="Z38" s="27"/>
      <c r="AA38" s="28"/>
      <c r="AB38" s="29"/>
      <c r="AC38" s="93"/>
      <c r="AD38" s="94"/>
      <c r="AE38" s="96"/>
      <c r="AF38" s="166"/>
      <c r="AG38" s="167"/>
      <c r="AH38" s="168"/>
      <c r="AI38" s="27"/>
      <c r="AJ38" s="28"/>
      <c r="AK38" s="32"/>
      <c r="AL38" s="21"/>
      <c r="AM38" s="54">
        <f t="shared" si="2"/>
        <v>1</v>
      </c>
      <c r="AN38" s="54">
        <f t="shared" si="5"/>
        <v>1</v>
      </c>
      <c r="AO38" s="56"/>
      <c r="AP38" s="44">
        <f t="shared" si="3"/>
        <v>1</v>
      </c>
      <c r="AQ38" s="16"/>
    </row>
    <row r="39" spans="1:43" s="22" customFormat="1" ht="12.75" customHeight="1">
      <c r="A39" s="85"/>
      <c r="B39" s="14" t="s">
        <v>363</v>
      </c>
      <c r="C39" s="50" t="s">
        <v>107</v>
      </c>
      <c r="D39" s="41" t="s">
        <v>364</v>
      </c>
      <c r="E39" s="87">
        <v>36623</v>
      </c>
      <c r="F39" s="252">
        <v>101174</v>
      </c>
      <c r="G39" s="239">
        <v>178691</v>
      </c>
      <c r="H39" s="232"/>
      <c r="I39" s="31">
        <f t="shared" si="4"/>
        <v>33</v>
      </c>
      <c r="J39" s="227"/>
      <c r="K39" s="47"/>
      <c r="L39" s="36"/>
      <c r="M39" s="37"/>
      <c r="N39" s="27"/>
      <c r="O39" s="28"/>
      <c r="P39" s="29"/>
      <c r="Q39" s="27"/>
      <c r="R39" s="28"/>
      <c r="S39" s="29"/>
      <c r="T39" s="27"/>
      <c r="U39" s="28">
        <v>1</v>
      </c>
      <c r="V39" s="33">
        <f>IF(U39=0,0,IF(U39=1,IF(T$5&gt;40,48,IF(INT(T$5/5)-T$5/5=0,T$5+MIN(INT(T$5/5),8),T$5+1+MIN(INT(T$5/5),8))),IF(U39=2,IF(T$5&gt;40,44,IF(INT(T$5/8)-T$5/8=0,T$5-1+MIN(INT(T$5/8),5),T$5+MIN(INT(T$5/8),5))),IF(U39=3,IF(T$5&gt;40,41,IF(INT(T$5/13)-T$5/13=0,T$5-2+MIN(INT(T$5/13),3),T$5-1+MIN(INT(T$5/13),2))),IF(T$5&gt;40,IF(U39&gt;40,0,41-U39),T$5+1-U39)))))</f>
        <v>33</v>
      </c>
      <c r="W39" s="27"/>
      <c r="X39" s="28"/>
      <c r="Y39" s="29"/>
      <c r="Z39" s="27"/>
      <c r="AA39" s="28"/>
      <c r="AB39" s="29"/>
      <c r="AC39" s="93"/>
      <c r="AD39" s="94"/>
      <c r="AE39" s="95"/>
      <c r="AF39" s="166"/>
      <c r="AG39" s="167"/>
      <c r="AH39" s="168"/>
      <c r="AI39" s="27"/>
      <c r="AJ39" s="28"/>
      <c r="AK39" s="32"/>
      <c r="AL39" s="21"/>
      <c r="AM39" s="54">
        <f t="shared" si="2"/>
        <v>1</v>
      </c>
      <c r="AN39" s="54">
        <f t="shared" si="5"/>
        <v>1</v>
      </c>
      <c r="AO39" s="56"/>
      <c r="AP39" s="44">
        <f t="shared" si="3"/>
        <v>1</v>
      </c>
      <c r="AQ39" s="16"/>
    </row>
    <row r="40" spans="1:43" s="22" customFormat="1" ht="12.75" customHeight="1">
      <c r="A40" s="85">
        <f>ROW(A40)-8</f>
        <v>32</v>
      </c>
      <c r="B40" s="57" t="s">
        <v>468</v>
      </c>
      <c r="C40" s="107"/>
      <c r="D40" s="58" t="s">
        <v>467</v>
      </c>
      <c r="E40" s="88">
        <v>31527</v>
      </c>
      <c r="F40" s="251">
        <v>104811</v>
      </c>
      <c r="G40" s="241">
        <v>2943</v>
      </c>
      <c r="H40" s="232"/>
      <c r="I40" s="31">
        <f t="shared" si="4"/>
        <v>32</v>
      </c>
      <c r="J40" s="227"/>
      <c r="K40" s="47"/>
      <c r="L40" s="36"/>
      <c r="M40" s="37"/>
      <c r="N40" s="27"/>
      <c r="O40" s="28"/>
      <c r="P40" s="29"/>
      <c r="Q40" s="27"/>
      <c r="R40" s="28"/>
      <c r="S40" s="29"/>
      <c r="T40" s="27"/>
      <c r="U40" s="28"/>
      <c r="V40" s="33"/>
      <c r="W40" s="27"/>
      <c r="X40" s="28"/>
      <c r="Y40" s="29"/>
      <c r="Z40" s="27"/>
      <c r="AA40" s="28"/>
      <c r="AB40" s="29"/>
      <c r="AC40" s="93"/>
      <c r="AD40" s="94"/>
      <c r="AE40" s="95"/>
      <c r="AF40" s="166"/>
      <c r="AG40" s="167"/>
      <c r="AH40" s="168"/>
      <c r="AI40" s="27"/>
      <c r="AJ40" s="28">
        <v>9</v>
      </c>
      <c r="AK40" s="32">
        <f>IF(AJ40=0,0,IF(AJ40=1,IF(AI$5&gt;40,48,IF(INT(AI$5/5)-AI$5/5=0,AI$5+MIN(INT(AI$5/5),8),AI$5+1+MIN(INT(AI$5/5),8))),IF(AJ40=2,IF(AI$5&gt;40,44,IF(INT(AI$5/8)-AI$5/8=0,AI$5-1+MIN(INT(AI$5/8),5),AI$5+MIN(INT(AI$5/8),5))),IF(AJ40=3,IF(AI$5&gt;40,41,IF(INT(AI$5/13)-AI$5/13=0,AI$5-2+MIN(INT(AI$5/13),3),AI$5-1+MIN(INT(AI$5/13),2))),IF(AI$5&gt;40,IF(AJ40&gt;40,0,41-AJ40),AI$5+1-AJ40)))))</f>
        <v>32</v>
      </c>
      <c r="AL40" s="21"/>
      <c r="AM40" s="54">
        <f t="shared" si="2"/>
        <v>1</v>
      </c>
      <c r="AN40" s="54">
        <f t="shared" si="5"/>
        <v>1</v>
      </c>
      <c r="AO40" s="56"/>
      <c r="AP40" s="44">
        <f t="shared" si="3"/>
        <v>1</v>
      </c>
      <c r="AQ40" s="16"/>
    </row>
    <row r="41" spans="1:43" s="22" customFormat="1" ht="12.75" customHeight="1">
      <c r="A41" s="259">
        <f>ROW(A41)-8</f>
        <v>33</v>
      </c>
      <c r="B41" s="38" t="s">
        <v>379</v>
      </c>
      <c r="C41" s="107"/>
      <c r="D41" s="41" t="s">
        <v>280</v>
      </c>
      <c r="E41" s="87">
        <v>28185</v>
      </c>
      <c r="F41" s="252">
        <v>102716</v>
      </c>
      <c r="G41" s="235" t="s">
        <v>288</v>
      </c>
      <c r="H41" s="232"/>
      <c r="I41" s="31">
        <f t="shared" si="4"/>
        <v>31</v>
      </c>
      <c r="J41" s="227"/>
      <c r="K41" s="47"/>
      <c r="L41" s="36"/>
      <c r="M41" s="37"/>
      <c r="N41" s="27"/>
      <c r="O41" s="28"/>
      <c r="P41" s="29"/>
      <c r="Q41" s="27"/>
      <c r="R41" s="28"/>
      <c r="S41" s="29"/>
      <c r="T41" s="27"/>
      <c r="U41" s="28"/>
      <c r="V41" s="33"/>
      <c r="W41" s="27"/>
      <c r="X41" s="28"/>
      <c r="Y41" s="29"/>
      <c r="Z41" s="27"/>
      <c r="AA41" s="28">
        <v>10</v>
      </c>
      <c r="AB41" s="29">
        <f>IF(AA41=0,0,IF(AA41=1,IF(Z$5&gt;40,48,IF(INT(Z$5/5)-Z$5/5=0,Z$5+MIN(INT(Z$5/5),8),Z$5+1+MIN(INT(Z$5/5),8))),IF(AA41=2,IF(Z$5&gt;40,44,IF(INT(Z$5/8)-Z$5/8=0,Z$5-1+MIN(INT(Z$5/8),5),Z$5+MIN(INT(Z$5/8),5))),IF(AA41=3,IF(Z$5&gt;40,41,IF(INT(Z$5/13)-Z$5/13=0,Z$5-2+MIN(INT(Z$5/13),3),Z$5-1+MIN(INT(Z$5/13),2))),IF(Z$5&gt;40,IF(AA41&gt;40,0,41-AA41),Z$5+1-AA41)))))</f>
        <v>31</v>
      </c>
      <c r="AC41" s="93"/>
      <c r="AD41" s="94"/>
      <c r="AE41" s="95"/>
      <c r="AF41" s="166"/>
      <c r="AG41" s="167"/>
      <c r="AH41" s="168"/>
      <c r="AI41" s="27"/>
      <c r="AJ41" s="28"/>
      <c r="AK41" s="32"/>
      <c r="AL41" s="21"/>
      <c r="AM41" s="54">
        <f t="shared" si="2"/>
        <v>1</v>
      </c>
      <c r="AN41" s="54">
        <f t="shared" si="5"/>
        <v>1</v>
      </c>
      <c r="AO41" s="56"/>
      <c r="AP41" s="44">
        <f t="shared" si="3"/>
        <v>1</v>
      </c>
      <c r="AQ41" s="16"/>
    </row>
    <row r="42" spans="1:43" s="22" customFormat="1" ht="12.75" customHeight="1">
      <c r="A42" s="85"/>
      <c r="B42" s="136" t="s">
        <v>390</v>
      </c>
      <c r="C42" s="137"/>
      <c r="D42" s="41" t="s">
        <v>280</v>
      </c>
      <c r="E42" s="87">
        <v>27091</v>
      </c>
      <c r="F42" s="253">
        <v>102668</v>
      </c>
      <c r="G42" s="235" t="s">
        <v>302</v>
      </c>
      <c r="H42" s="232"/>
      <c r="I42" s="31">
        <f t="shared" si="4"/>
        <v>31</v>
      </c>
      <c r="J42" s="227"/>
      <c r="K42" s="47"/>
      <c r="L42" s="36"/>
      <c r="M42" s="37"/>
      <c r="N42" s="27"/>
      <c r="O42" s="28"/>
      <c r="P42" s="30"/>
      <c r="Q42" s="27"/>
      <c r="R42" s="28"/>
      <c r="S42" s="30"/>
      <c r="T42" s="27"/>
      <c r="U42" s="28"/>
      <c r="V42" s="30"/>
      <c r="W42" s="27"/>
      <c r="X42" s="28"/>
      <c r="Y42" s="29"/>
      <c r="Z42" s="27"/>
      <c r="AA42" s="28">
        <v>24</v>
      </c>
      <c r="AB42" s="29">
        <f>IF(AA42=0,0,IF(AA42=1,IF(Z$5&gt;40,48,IF(INT(Z$5/5)-Z$5/5=0,Z$5+MIN(INT(Z$5/5),8),Z$5+1+MIN(INT(Z$5/5),8))),IF(AA42=2,IF(Z$5&gt;40,44,IF(INT(Z$5/8)-Z$5/8=0,Z$5-1+MIN(INT(Z$5/8),5),Z$5+MIN(INT(Z$5/8),5))),IF(AA42=3,IF(Z$5&gt;40,41,IF(INT(Z$5/13)-Z$5/13=0,Z$5-2+MIN(INT(Z$5/13),3),Z$5-1+MIN(INT(Z$5/13),2))),IF(Z$5&gt;40,IF(AA42&gt;40,0,41-AA42),Z$5+1-AA42)))))</f>
        <v>17</v>
      </c>
      <c r="AC42" s="93"/>
      <c r="AD42" s="94"/>
      <c r="AE42" s="96"/>
      <c r="AF42" s="166"/>
      <c r="AG42" s="167"/>
      <c r="AH42" s="168"/>
      <c r="AI42" s="27"/>
      <c r="AJ42" s="28">
        <v>10</v>
      </c>
      <c r="AK42" s="32">
        <f>IF(AJ42=0,0,IF(AJ42=1,IF(AI$5&gt;40,48,IF(INT(AI$5/5)-AI$5/5=0,AI$5+MIN(INT(AI$5/5),8),AI$5+1+MIN(INT(AI$5/5),8))),IF(AJ42=2,IF(AI$5&gt;40,44,IF(INT(AI$5/8)-AI$5/8=0,AI$5-1+MIN(INT(AI$5/8),5),AI$5+MIN(INT(AI$5/8),5))),IF(AJ42=3,IF(AI$5&gt;40,41,IF(INT(AI$5/13)-AI$5/13=0,AI$5-2+MIN(INT(AI$5/13),3),AI$5-1+MIN(INT(AI$5/13),2))),IF(AI$5&gt;40,IF(AJ42&gt;40,0,41-AJ42),AI$5+1-AJ42)))))</f>
        <v>31</v>
      </c>
      <c r="AL42" s="21"/>
      <c r="AM42" s="54">
        <f t="shared" si="2"/>
        <v>2</v>
      </c>
      <c r="AN42" s="54">
        <f t="shared" si="5"/>
        <v>1</v>
      </c>
      <c r="AO42" s="56"/>
      <c r="AP42" s="44">
        <f t="shared" si="3"/>
        <v>2</v>
      </c>
      <c r="AQ42" s="16"/>
    </row>
    <row r="43" spans="1:43" s="22" customFormat="1" ht="12.75" customHeight="1">
      <c r="A43" s="259">
        <f>ROW(A43)-8</f>
        <v>35</v>
      </c>
      <c r="B43" s="136" t="s">
        <v>389</v>
      </c>
      <c r="C43" s="107"/>
      <c r="D43" s="41" t="s">
        <v>280</v>
      </c>
      <c r="E43" s="87">
        <v>28073</v>
      </c>
      <c r="F43" s="252">
        <v>102718</v>
      </c>
      <c r="G43" s="235" t="s">
        <v>293</v>
      </c>
      <c r="H43" s="232"/>
      <c r="I43" s="31">
        <f t="shared" si="4"/>
        <v>30</v>
      </c>
      <c r="J43" s="227"/>
      <c r="K43" s="47"/>
      <c r="L43" s="36"/>
      <c r="M43" s="37"/>
      <c r="N43" s="27"/>
      <c r="O43" s="28"/>
      <c r="P43" s="29"/>
      <c r="Q43" s="34"/>
      <c r="R43" s="28"/>
      <c r="S43" s="29"/>
      <c r="T43" s="27"/>
      <c r="U43" s="28"/>
      <c r="V43" s="33"/>
      <c r="W43" s="27"/>
      <c r="X43" s="28"/>
      <c r="Y43" s="29"/>
      <c r="Z43" s="27"/>
      <c r="AA43" s="28">
        <v>15</v>
      </c>
      <c r="AB43" s="29">
        <f>IF(AA43=0,0,IF(AA43=1,IF(Z$5&gt;40,48,IF(INT(Z$5/5)-Z$5/5=0,Z$5+MIN(INT(Z$5/5),8),Z$5+1+MIN(INT(Z$5/5),8))),IF(AA43=2,IF(Z$5&gt;40,44,IF(INT(Z$5/8)-Z$5/8=0,Z$5-1+MIN(INT(Z$5/8),5),Z$5+MIN(INT(Z$5/8),5))),IF(AA43=3,IF(Z$5&gt;40,41,IF(INT(Z$5/13)-Z$5/13=0,Z$5-2+MIN(INT(Z$5/13),3),Z$5-1+MIN(INT(Z$5/13),2))),IF(Z$5&gt;40,IF(AA43&gt;40,0,41-AA43),Z$5+1-AA43)))))</f>
        <v>26</v>
      </c>
      <c r="AC43" s="93"/>
      <c r="AD43" s="94"/>
      <c r="AE43" s="95"/>
      <c r="AF43" s="166"/>
      <c r="AG43" s="167"/>
      <c r="AH43" s="168"/>
      <c r="AI43" s="27"/>
      <c r="AJ43" s="28">
        <v>11</v>
      </c>
      <c r="AK43" s="32">
        <f>IF(AJ43=0,0,IF(AJ43=1,IF(AI$5&gt;40,48,IF(INT(AI$5/5)-AI$5/5=0,AI$5+MIN(INT(AI$5/5),8),AI$5+1+MIN(INT(AI$5/5),8))),IF(AJ43=2,IF(AI$5&gt;40,44,IF(INT(AI$5/8)-AI$5/8=0,AI$5-1+MIN(INT(AI$5/8),5),AI$5+MIN(INT(AI$5/8),5))),IF(AJ43=3,IF(AI$5&gt;40,41,IF(INT(AI$5/13)-AI$5/13=0,AI$5-2+MIN(INT(AI$5/13),3),AI$5-1+MIN(INT(AI$5/13),2))),IF(AI$5&gt;40,IF(AJ43&gt;40,0,41-AJ43),AI$5+1-AJ43)))))</f>
        <v>30</v>
      </c>
      <c r="AL43" s="21"/>
      <c r="AM43" s="54">
        <f t="shared" si="2"/>
        <v>2</v>
      </c>
      <c r="AN43" s="54">
        <f t="shared" si="5"/>
        <v>1</v>
      </c>
      <c r="AO43" s="56"/>
      <c r="AP43" s="44">
        <f t="shared" si="3"/>
        <v>2</v>
      </c>
      <c r="AQ43" s="16"/>
    </row>
    <row r="44" spans="1:43" s="22" customFormat="1" ht="12.75" customHeight="1">
      <c r="A44" s="85"/>
      <c r="B44" s="38" t="s">
        <v>380</v>
      </c>
      <c r="C44" s="107"/>
      <c r="D44" s="41" t="s">
        <v>280</v>
      </c>
      <c r="E44" s="87">
        <v>27005</v>
      </c>
      <c r="F44" s="252">
        <v>102637</v>
      </c>
      <c r="G44" s="235" t="s">
        <v>289</v>
      </c>
      <c r="H44" s="232"/>
      <c r="I44" s="31">
        <f t="shared" si="4"/>
        <v>30</v>
      </c>
      <c r="J44" s="227"/>
      <c r="K44" s="47"/>
      <c r="L44" s="36"/>
      <c r="M44" s="37"/>
      <c r="N44" s="27"/>
      <c r="O44" s="28"/>
      <c r="P44" s="29"/>
      <c r="Q44" s="27"/>
      <c r="R44" s="28"/>
      <c r="S44" s="29"/>
      <c r="T44" s="27"/>
      <c r="U44" s="28"/>
      <c r="V44" s="33"/>
      <c r="W44" s="27"/>
      <c r="X44" s="28"/>
      <c r="Y44" s="29"/>
      <c r="Z44" s="27"/>
      <c r="AA44" s="28">
        <v>11</v>
      </c>
      <c r="AB44" s="29">
        <f>IF(AA44=0,0,IF(AA44=1,IF(Z$5&gt;40,48,IF(INT(Z$5/5)-Z$5/5=0,Z$5+MIN(INT(Z$5/5),8),Z$5+1+MIN(INT(Z$5/5),8))),IF(AA44=2,IF(Z$5&gt;40,44,IF(INT(Z$5/8)-Z$5/8=0,Z$5-1+MIN(INT(Z$5/8),5),Z$5+MIN(INT(Z$5/8),5))),IF(AA44=3,IF(Z$5&gt;40,41,IF(INT(Z$5/13)-Z$5/13=0,Z$5-2+MIN(INT(Z$5/13),3),Z$5-1+MIN(INT(Z$5/13),2))),IF(Z$5&gt;40,IF(AA44&gt;40,0,41-AA44),Z$5+1-AA44)))))</f>
        <v>30</v>
      </c>
      <c r="AC44" s="93"/>
      <c r="AD44" s="94"/>
      <c r="AE44" s="95"/>
      <c r="AF44" s="166"/>
      <c r="AG44" s="167"/>
      <c r="AH44" s="168"/>
      <c r="AI44" s="27"/>
      <c r="AJ44" s="28">
        <v>40</v>
      </c>
      <c r="AK44" s="32">
        <v>1</v>
      </c>
      <c r="AL44" s="21"/>
      <c r="AM44" s="54">
        <f t="shared" si="2"/>
        <v>2</v>
      </c>
      <c r="AN44" s="54">
        <f t="shared" si="5"/>
        <v>1</v>
      </c>
      <c r="AO44" s="56"/>
      <c r="AP44" s="44">
        <f t="shared" si="3"/>
        <v>2</v>
      </c>
      <c r="AQ44" s="16"/>
    </row>
    <row r="45" spans="1:43" s="22" customFormat="1" ht="12.75" customHeight="1">
      <c r="A45" s="85">
        <f>ROW(A45)-8</f>
        <v>37</v>
      </c>
      <c r="B45" s="136" t="s">
        <v>381</v>
      </c>
      <c r="C45" s="107"/>
      <c r="D45" s="41" t="s">
        <v>280</v>
      </c>
      <c r="E45" s="87">
        <v>32592</v>
      </c>
      <c r="F45" s="252">
        <v>102665</v>
      </c>
      <c r="G45" s="235" t="s">
        <v>290</v>
      </c>
      <c r="H45" s="232"/>
      <c r="I45" s="31">
        <f t="shared" si="4"/>
        <v>29</v>
      </c>
      <c r="J45" s="227"/>
      <c r="K45" s="47"/>
      <c r="L45" s="36"/>
      <c r="M45" s="37"/>
      <c r="N45" s="27"/>
      <c r="O45" s="28"/>
      <c r="P45" s="33"/>
      <c r="Q45" s="27"/>
      <c r="R45" s="28"/>
      <c r="S45" s="33"/>
      <c r="T45" s="27"/>
      <c r="U45" s="28"/>
      <c r="V45" s="33"/>
      <c r="W45" s="27"/>
      <c r="X45" s="28"/>
      <c r="Y45" s="33"/>
      <c r="Z45" s="27"/>
      <c r="AA45" s="28">
        <v>12</v>
      </c>
      <c r="AB45" s="32">
        <f>IF(AA45=0,0,IF(AA45=1,IF(Z$5&gt;40,48,IF(INT(Z$5/5)-Z$5/5=0,Z$5+MIN(INT(Z$5/5),8),Z$5+1+MIN(INT(Z$5/5),8))),IF(AA45=2,IF(Z$5&gt;40,44,IF(INT(Z$5/8)-Z$5/8=0,Z$5-1+MIN(INT(Z$5/8),5),Z$5+MIN(INT(Z$5/8),5))),IF(AA45=3,IF(Z$5&gt;40,41,IF(INT(Z$5/13)-Z$5/13=0,Z$5-2+MIN(INT(Z$5/13),3),Z$5-1+MIN(INT(Z$5/13),2))),IF(Z$5&gt;40,IF(AA45&gt;40,0,41-AA45),Z$5+1-AA45)))))</f>
        <v>29</v>
      </c>
      <c r="AC45" s="93"/>
      <c r="AD45" s="94"/>
      <c r="AE45" s="96"/>
      <c r="AF45" s="166"/>
      <c r="AG45" s="167"/>
      <c r="AH45" s="169"/>
      <c r="AI45" s="27"/>
      <c r="AJ45" s="28">
        <v>21</v>
      </c>
      <c r="AK45" s="32">
        <f>IF(AJ45=0,0,IF(AJ45=1,IF(AI$5&gt;40,48,IF(INT(AI$5/5)-AI$5/5=0,AI$5+MIN(INT(AI$5/5),8),AI$5+1+MIN(INT(AI$5/5),8))),IF(AJ45=2,IF(AI$5&gt;40,44,IF(INT(AI$5/8)-AI$5/8=0,AI$5-1+MIN(INT(AI$5/8),5),AI$5+MIN(INT(AI$5/8),5))),IF(AJ45=3,IF(AI$5&gt;40,41,IF(INT(AI$5/13)-AI$5/13=0,AI$5-2+MIN(INT(AI$5/13),3),AI$5-1+MIN(INT(AI$5/13),2))),IF(AI$5&gt;40,IF(AJ45&gt;40,0,41-AJ45),AI$5+1-AJ45)))))</f>
        <v>20</v>
      </c>
      <c r="AL45" s="21"/>
      <c r="AM45" s="54">
        <f t="shared" si="2"/>
        <v>2</v>
      </c>
      <c r="AN45" s="54">
        <f t="shared" si="5"/>
        <v>1</v>
      </c>
      <c r="AO45" s="56"/>
      <c r="AP45" s="44">
        <f t="shared" si="3"/>
        <v>2</v>
      </c>
      <c r="AQ45" s="16"/>
    </row>
    <row r="46" spans="1:43" s="22" customFormat="1" ht="12.75" customHeight="1">
      <c r="A46" s="259">
        <f>ROW(A46)-8</f>
        <v>38</v>
      </c>
      <c r="B46" s="14" t="s">
        <v>469</v>
      </c>
      <c r="C46" s="50"/>
      <c r="D46" s="41" t="s">
        <v>364</v>
      </c>
      <c r="E46" s="88">
        <v>29636</v>
      </c>
      <c r="F46" s="251">
        <v>104829</v>
      </c>
      <c r="G46" s="241">
        <v>197052</v>
      </c>
      <c r="H46" s="232"/>
      <c r="I46" s="31">
        <f t="shared" si="4"/>
        <v>28</v>
      </c>
      <c r="J46" s="227"/>
      <c r="K46" s="110"/>
      <c r="L46" s="36"/>
      <c r="M46" s="37"/>
      <c r="N46" s="27"/>
      <c r="O46" s="28"/>
      <c r="P46" s="33"/>
      <c r="Q46" s="27"/>
      <c r="R46" s="28"/>
      <c r="S46" s="33"/>
      <c r="T46" s="27"/>
      <c r="U46" s="28"/>
      <c r="V46" s="33"/>
      <c r="W46" s="27"/>
      <c r="X46" s="28"/>
      <c r="Y46" s="33"/>
      <c r="Z46" s="27"/>
      <c r="AA46" s="28"/>
      <c r="AB46" s="33"/>
      <c r="AC46" s="93"/>
      <c r="AD46" s="94"/>
      <c r="AE46" s="96"/>
      <c r="AF46" s="166"/>
      <c r="AG46" s="167"/>
      <c r="AH46" s="169"/>
      <c r="AI46" s="27"/>
      <c r="AJ46" s="28">
        <v>13</v>
      </c>
      <c r="AK46" s="32">
        <f>IF(AJ46=0,0,IF(AJ46=1,IF(AI$5&gt;40,48,IF(INT(AI$5/5)-AI$5/5=0,AI$5+MIN(INT(AI$5/5),8),AI$5+1+MIN(INT(AI$5/5),8))),IF(AJ46=2,IF(AI$5&gt;40,44,IF(INT(AI$5/8)-AI$5/8=0,AI$5-1+MIN(INT(AI$5/8),5),AI$5+MIN(INT(AI$5/8),5))),IF(AJ46=3,IF(AI$5&gt;40,41,IF(INT(AI$5/13)-AI$5/13=0,AI$5-2+MIN(INT(AI$5/13),3),AI$5-1+MIN(INT(AI$5/13),2))),IF(AI$5&gt;40,IF(AJ46&gt;40,0,41-AJ46),AI$5+1-AJ46)))))</f>
        <v>28</v>
      </c>
      <c r="AL46" s="21"/>
      <c r="AM46" s="54">
        <f t="shared" si="2"/>
        <v>1</v>
      </c>
      <c r="AN46" s="54">
        <f t="shared" si="5"/>
        <v>1</v>
      </c>
      <c r="AO46" s="56"/>
      <c r="AP46" s="44">
        <f t="shared" si="3"/>
        <v>1</v>
      </c>
      <c r="AQ46" s="16"/>
    </row>
    <row r="47" spans="1:43" s="22" customFormat="1" ht="12.75" customHeight="1">
      <c r="A47" s="85"/>
      <c r="B47" s="14" t="s">
        <v>24</v>
      </c>
      <c r="C47" s="50"/>
      <c r="D47" s="51" t="s">
        <v>101</v>
      </c>
      <c r="E47" s="87">
        <v>28929</v>
      </c>
      <c r="F47" s="251">
        <v>94722</v>
      </c>
      <c r="G47" s="235" t="s">
        <v>176</v>
      </c>
      <c r="H47" s="232"/>
      <c r="I47" s="31">
        <f t="shared" si="4"/>
        <v>28</v>
      </c>
      <c r="J47" s="227"/>
      <c r="K47" s="47"/>
      <c r="L47" s="36">
        <v>13</v>
      </c>
      <c r="M47" s="37">
        <f>IF(L47=0,0,IF(L47=1,IF(K$5&gt;40,48,IF(INT(K$5/5)-K$5/5=0,K$5+MIN(INT(K$5/5),8),K$5+1+MIN(INT(K$5/5),8))),IF(L47=2,IF(K$5&gt;40,44,IF(INT(K$5/8)-K$5/8=0,K$5-1+MIN(INT(K$5/8),5),K$5+MIN(INT(K$5/8),5))),IF(L47=3,IF(K$5&gt;40,41,IF(INT(K$5/13)-K$5/13=0,K$5-2+MIN(INT(K$5/13),3),K$5-1+MIN(INT(K$5/13),2))),IF(K$5&gt;40,IF(L47&gt;40,0,41-L47),K$5+1-L47)))))</f>
        <v>28</v>
      </c>
      <c r="N47" s="27"/>
      <c r="O47" s="28"/>
      <c r="P47" s="30"/>
      <c r="Q47" s="27"/>
      <c r="R47" s="28"/>
      <c r="S47" s="30"/>
      <c r="T47" s="27"/>
      <c r="U47" s="28"/>
      <c r="V47" s="30"/>
      <c r="W47" s="27"/>
      <c r="X47" s="28"/>
      <c r="Y47" s="30"/>
      <c r="Z47" s="27"/>
      <c r="AA47" s="28"/>
      <c r="AB47" s="30"/>
      <c r="AC47" s="93"/>
      <c r="AD47" s="94"/>
      <c r="AE47" s="97"/>
      <c r="AF47" s="166"/>
      <c r="AG47" s="167"/>
      <c r="AH47" s="170"/>
      <c r="AI47" s="27"/>
      <c r="AJ47" s="28"/>
      <c r="AK47" s="32"/>
      <c r="AL47" s="21"/>
      <c r="AM47" s="54">
        <f t="shared" si="2"/>
        <v>1</v>
      </c>
      <c r="AN47" s="54">
        <f t="shared" si="5"/>
        <v>1</v>
      </c>
      <c r="AO47" s="56"/>
      <c r="AP47" s="44">
        <f t="shared" si="3"/>
        <v>1</v>
      </c>
      <c r="AQ47" s="16"/>
    </row>
    <row r="48" spans="1:43" s="22" customFormat="1" ht="12.75" customHeight="1">
      <c r="A48" s="259">
        <f>ROW(A48)-8</f>
        <v>40</v>
      </c>
      <c r="B48" s="57" t="s">
        <v>154</v>
      </c>
      <c r="C48" s="107"/>
      <c r="D48" s="58" t="s">
        <v>117</v>
      </c>
      <c r="E48" s="248">
        <v>31341</v>
      </c>
      <c r="F48" s="254">
        <v>100235</v>
      </c>
      <c r="G48" s="235">
        <v>1725</v>
      </c>
      <c r="H48" s="232"/>
      <c r="I48" s="31">
        <f t="shared" si="4"/>
        <v>27</v>
      </c>
      <c r="J48" s="227"/>
      <c r="K48" s="140"/>
      <c r="L48" s="36"/>
      <c r="M48" s="37"/>
      <c r="N48" s="27"/>
      <c r="O48" s="28">
        <v>5</v>
      </c>
      <c r="P48" s="30">
        <f>IF(O48=0,0,IF(O48=1,IF(N$5&gt;40,48,IF(INT(N$5/5)-N$5/5=0,N$5+MIN(INT(N$5/5),8),N$5+1+MIN(INT(N$5/5),8))),IF(O48=2,IF(N$5&gt;40,44,IF(INT(N$5/8)-N$5/8=0,N$5-1+MIN(INT(N$5/8),5),N$5+MIN(INT(N$5/8),5))),IF(O48=3,IF(N$5&gt;40,41,IF(INT(N$5/13)-N$5/13=0,N$5-2+MIN(INT(N$5/13),3),N$5-1+MIN(INT(N$5/13),2))),IF(N$5&gt;40,IF(O48&gt;40,0,41-O48),N$5+1-O48)))))</f>
        <v>6</v>
      </c>
      <c r="Q48" s="27"/>
      <c r="R48" s="28"/>
      <c r="S48" s="30"/>
      <c r="T48" s="27"/>
      <c r="U48" s="28">
        <v>7</v>
      </c>
      <c r="V48" s="30">
        <f>IF(U48=0,0,IF(U48=1,IF(T$5&gt;40,48,IF(INT(T$5/5)-T$5/5=0,T$5+MIN(INT(T$5/5),8),T$5+1+MIN(INT(T$5/5),8))),IF(U48=2,IF(T$5&gt;40,44,IF(INT(T$5/8)-T$5/8=0,T$5-1+MIN(INT(T$5/8),5),T$5+MIN(INT(T$5/8),5))),IF(U48=3,IF(T$5&gt;40,41,IF(INT(T$5/13)-T$5/13=0,T$5-2+MIN(INT(T$5/13),3),T$5-1+MIN(INT(T$5/13),2))),IF(T$5&gt;40,IF(U48&gt;40,0,41-U48),T$5+1-U48)))))</f>
        <v>21</v>
      </c>
      <c r="W48" s="27"/>
      <c r="X48" s="28"/>
      <c r="Y48" s="30"/>
      <c r="Z48" s="27"/>
      <c r="AA48" s="28"/>
      <c r="AB48" s="30"/>
      <c r="AC48" s="93"/>
      <c r="AD48" s="94"/>
      <c r="AE48" s="97"/>
      <c r="AF48" s="166"/>
      <c r="AG48" s="167"/>
      <c r="AH48" s="170"/>
      <c r="AI48" s="27"/>
      <c r="AJ48" s="28"/>
      <c r="AK48" s="32"/>
      <c r="AL48" s="21"/>
      <c r="AM48" s="54">
        <f t="shared" si="2"/>
        <v>2</v>
      </c>
      <c r="AN48" s="54">
        <f t="shared" si="5"/>
        <v>2</v>
      </c>
      <c r="AO48" s="56"/>
      <c r="AP48" s="44">
        <f t="shared" si="3"/>
        <v>2</v>
      </c>
      <c r="AQ48" s="16"/>
    </row>
    <row r="49" spans="1:43" s="22" customFormat="1" ht="12.75" customHeight="1">
      <c r="A49" s="85"/>
      <c r="B49" s="136" t="s">
        <v>385</v>
      </c>
      <c r="C49" s="107"/>
      <c r="D49" s="41" t="s">
        <v>280</v>
      </c>
      <c r="E49" s="87">
        <v>30723</v>
      </c>
      <c r="F49" s="252">
        <v>102690</v>
      </c>
      <c r="G49" s="235" t="s">
        <v>298</v>
      </c>
      <c r="H49" s="232"/>
      <c r="I49" s="31">
        <f t="shared" si="4"/>
        <v>27</v>
      </c>
      <c r="J49" s="227"/>
      <c r="K49" s="47"/>
      <c r="L49" s="36"/>
      <c r="M49" s="37"/>
      <c r="N49" s="27"/>
      <c r="O49" s="28"/>
      <c r="P49" s="30"/>
      <c r="Q49" s="27"/>
      <c r="R49" s="28"/>
      <c r="S49" s="30"/>
      <c r="T49" s="27"/>
      <c r="U49" s="28"/>
      <c r="V49" s="29"/>
      <c r="W49" s="27"/>
      <c r="X49" s="28"/>
      <c r="Y49" s="32"/>
      <c r="Z49" s="27"/>
      <c r="AA49" s="28">
        <v>20</v>
      </c>
      <c r="AB49" s="32">
        <f>IF(AA49=0,0,IF(AA49=1,IF(Z$5&gt;40,48,IF(INT(Z$5/5)-Z$5/5=0,Z$5+MIN(INT(Z$5/5),8),Z$5+1+MIN(INT(Z$5/5),8))),IF(AA49=2,IF(Z$5&gt;40,44,IF(INT(Z$5/8)-Z$5/8=0,Z$5-1+MIN(INT(Z$5/8),5),Z$5+MIN(INT(Z$5/8),5))),IF(AA49=3,IF(Z$5&gt;40,41,IF(INT(Z$5/13)-Z$5/13=0,Z$5-2+MIN(INT(Z$5/13),3),Z$5-1+MIN(INT(Z$5/13),2))),IF(Z$5&gt;40,IF(AA49&gt;40,0,41-AA49),Z$5+1-AA49)))))</f>
        <v>21</v>
      </c>
      <c r="AC49" s="93"/>
      <c r="AD49" s="94"/>
      <c r="AE49" s="97"/>
      <c r="AF49" s="166"/>
      <c r="AG49" s="167"/>
      <c r="AH49" s="170"/>
      <c r="AI49" s="27"/>
      <c r="AJ49" s="28">
        <v>14</v>
      </c>
      <c r="AK49" s="32">
        <f>IF(AJ49=0,0,IF(AJ49=1,IF(AI$5&gt;40,48,IF(INT(AI$5/5)-AI$5/5=0,AI$5+MIN(INT(AI$5/5),8),AI$5+1+MIN(INT(AI$5/5),8))),IF(AJ49=2,IF(AI$5&gt;40,44,IF(INT(AI$5/8)-AI$5/8=0,AI$5-1+MIN(INT(AI$5/8),5),AI$5+MIN(INT(AI$5/8),5))),IF(AJ49=3,IF(AI$5&gt;40,41,IF(INT(AI$5/13)-AI$5/13=0,AI$5-2+MIN(INT(AI$5/13),3),AI$5-1+MIN(INT(AI$5/13),2))),IF(AI$5&gt;40,IF(AJ49&gt;40,0,41-AJ49),AI$5+1-AJ49)))))</f>
        <v>27</v>
      </c>
      <c r="AL49" s="21"/>
      <c r="AM49" s="54">
        <f t="shared" si="2"/>
        <v>2</v>
      </c>
      <c r="AN49" s="54">
        <f t="shared" si="5"/>
        <v>1</v>
      </c>
      <c r="AO49" s="56"/>
      <c r="AP49" s="44">
        <f t="shared" si="3"/>
        <v>2</v>
      </c>
      <c r="AQ49" s="16"/>
    </row>
    <row r="50" spans="1:43" s="22" customFormat="1" ht="12.75" customHeight="1">
      <c r="A50" s="259">
        <f>ROW(A50)-8</f>
        <v>42</v>
      </c>
      <c r="B50" s="136" t="s">
        <v>392</v>
      </c>
      <c r="C50" s="137"/>
      <c r="D50" s="41" t="s">
        <v>280</v>
      </c>
      <c r="E50" s="87">
        <v>27422</v>
      </c>
      <c r="F50" s="253">
        <v>102723</v>
      </c>
      <c r="G50" s="235" t="s">
        <v>304</v>
      </c>
      <c r="H50" s="232"/>
      <c r="I50" s="31">
        <f t="shared" si="4"/>
        <v>26</v>
      </c>
      <c r="J50" s="227"/>
      <c r="K50" s="47"/>
      <c r="L50" s="36"/>
      <c r="M50" s="37"/>
      <c r="N50" s="27"/>
      <c r="O50" s="28"/>
      <c r="P50" s="30"/>
      <c r="Q50" s="27"/>
      <c r="R50" s="28"/>
      <c r="S50" s="30"/>
      <c r="T50" s="27"/>
      <c r="U50" s="28"/>
      <c r="V50" s="30"/>
      <c r="W50" s="27"/>
      <c r="X50" s="28"/>
      <c r="Y50" s="30"/>
      <c r="Z50" s="27"/>
      <c r="AA50" s="28">
        <v>26</v>
      </c>
      <c r="AB50" s="30">
        <f>IF(AA50=0,0,IF(AA50=1,IF(Z$5&gt;40,48,IF(INT(Z$5/5)-Z$5/5=0,Z$5+MIN(INT(Z$5/5),8),Z$5+1+MIN(INT(Z$5/5),8))),IF(AA50=2,IF(Z$5&gt;40,44,IF(INT(Z$5/8)-Z$5/8=0,Z$5-1+MIN(INT(Z$5/8),5),Z$5+MIN(INT(Z$5/8),5))),IF(AA50=3,IF(Z$5&gt;40,41,IF(INT(Z$5/13)-Z$5/13=0,Z$5-2+MIN(INT(Z$5/13),3),Z$5-1+MIN(INT(Z$5/13),2))),IF(Z$5&gt;40,IF(AA50&gt;40,0,41-AA50),Z$5+1-AA50)))))</f>
        <v>15</v>
      </c>
      <c r="AC50" s="93"/>
      <c r="AD50" s="94"/>
      <c r="AE50" s="97"/>
      <c r="AF50" s="166"/>
      <c r="AG50" s="167"/>
      <c r="AH50" s="170"/>
      <c r="AI50" s="27"/>
      <c r="AJ50" s="28">
        <v>15</v>
      </c>
      <c r="AK50" s="32">
        <f>IF(AJ50=0,0,IF(AJ50=1,IF(AI$5&gt;40,48,IF(INT(AI$5/5)-AI$5/5=0,AI$5+MIN(INT(AI$5/5),8),AI$5+1+MIN(INT(AI$5/5),8))),IF(AJ50=2,IF(AI$5&gt;40,44,IF(INT(AI$5/8)-AI$5/8=0,AI$5-1+MIN(INT(AI$5/8),5),AI$5+MIN(INT(AI$5/8),5))),IF(AJ50=3,IF(AI$5&gt;40,41,IF(INT(AI$5/13)-AI$5/13=0,AI$5-2+MIN(INT(AI$5/13),3),AI$5-1+MIN(INT(AI$5/13),2))),IF(AI$5&gt;40,IF(AJ50&gt;40,0,41-AJ50),AI$5+1-AJ50)))))</f>
        <v>26</v>
      </c>
      <c r="AL50" s="21"/>
      <c r="AM50" s="54">
        <f t="shared" si="2"/>
        <v>2</v>
      </c>
      <c r="AN50" s="54">
        <f t="shared" si="5"/>
        <v>1</v>
      </c>
      <c r="AO50" s="56"/>
      <c r="AP50" s="44">
        <f t="shared" si="3"/>
        <v>2</v>
      </c>
      <c r="AQ50" s="16"/>
    </row>
    <row r="51" spans="1:43" s="22" customFormat="1" ht="12.75" customHeight="1">
      <c r="A51" s="259"/>
      <c r="B51" s="14" t="s">
        <v>41</v>
      </c>
      <c r="C51" s="50"/>
      <c r="D51" s="41" t="s">
        <v>101</v>
      </c>
      <c r="E51" s="87">
        <v>34405</v>
      </c>
      <c r="F51" s="252">
        <v>94088</v>
      </c>
      <c r="G51" s="235" t="s">
        <v>191</v>
      </c>
      <c r="H51" s="232"/>
      <c r="I51" s="31">
        <f t="shared" si="4"/>
        <v>26</v>
      </c>
      <c r="J51" s="227"/>
      <c r="K51" s="47"/>
      <c r="L51" s="36">
        <v>31</v>
      </c>
      <c r="M51" s="37">
        <f>IF(L51=0,0,IF(L51=1,IF(K$5&gt;40,48,IF(INT(K$5/5)-K$5/5=0,K$5+MIN(INT(K$5/5),8),K$5+1+MIN(INT(K$5/5),8))),IF(L51=2,IF(K$5&gt;40,44,IF(INT(K$5/8)-K$5/8=0,K$5-1+MIN(INT(K$5/8),5),K$5+MIN(INT(K$5/8),5))),IF(L51=3,IF(K$5&gt;40,41,IF(INT(K$5/13)-K$5/13=0,K$5-2+MIN(INT(K$5/13),3),K$5-1+MIN(INT(K$5/13),2))),IF(K$5&gt;40,IF(L51&gt;40,0,41-L51),K$5+1-L51)))))</f>
        <v>10</v>
      </c>
      <c r="N51" s="27"/>
      <c r="O51" s="28"/>
      <c r="P51" s="30"/>
      <c r="Q51" s="27"/>
      <c r="R51" s="28"/>
      <c r="S51" s="30"/>
      <c r="T51" s="27"/>
      <c r="U51" s="28"/>
      <c r="V51" s="30"/>
      <c r="W51" s="27"/>
      <c r="X51" s="28">
        <v>11</v>
      </c>
      <c r="Y51" s="30">
        <f>IF(X51=0,0,IF(X51=1,IF(W$5&gt;40,48,IF(INT(W$5/5)-W$5/5=0,W$5+MIN(INT(W$5/5),8),W$5+1+MIN(INT(W$5/5),8))),IF(X51=2,IF(W$5&gt;40,44,IF(INT(W$5/8)-W$5/8=0,W$5-1+MIN(INT(W$5/8),5),W$5+MIN(INT(W$5/8),5))),IF(X51=3,IF(W$5&gt;40,41,IF(INT(W$5/13)-W$5/13=0,W$5-2+MIN(INT(W$5/13),3),W$5-1+MIN(INT(W$5/13),2))),IF(W$5&gt;40,IF(X51&gt;40,0,41-X51),W$5+1-X51)))))</f>
        <v>16</v>
      </c>
      <c r="Z51" s="27"/>
      <c r="AA51" s="28"/>
      <c r="AB51" s="30"/>
      <c r="AC51" s="93"/>
      <c r="AD51" s="94"/>
      <c r="AE51" s="97"/>
      <c r="AF51" s="166"/>
      <c r="AG51" s="167"/>
      <c r="AH51" s="170"/>
      <c r="AI51" s="27"/>
      <c r="AJ51" s="28"/>
      <c r="AK51" s="32"/>
      <c r="AL51" s="21"/>
      <c r="AM51" s="54">
        <f t="shared" si="2"/>
        <v>2</v>
      </c>
      <c r="AN51" s="54">
        <f t="shared" si="5"/>
        <v>2</v>
      </c>
      <c r="AO51" s="56"/>
      <c r="AP51" s="44">
        <f t="shared" si="3"/>
        <v>2</v>
      </c>
      <c r="AQ51" s="16"/>
    </row>
    <row r="52" spans="1:43" s="22" customFormat="1" ht="12.75" customHeight="1">
      <c r="A52" s="85"/>
      <c r="B52" s="14" t="s">
        <v>26</v>
      </c>
      <c r="C52" s="50"/>
      <c r="D52" s="51" t="s">
        <v>101</v>
      </c>
      <c r="E52" s="87">
        <v>28582</v>
      </c>
      <c r="F52" s="251">
        <v>91009</v>
      </c>
      <c r="G52" s="235" t="s">
        <v>178</v>
      </c>
      <c r="H52" s="232"/>
      <c r="I52" s="31">
        <f t="shared" si="4"/>
        <v>26</v>
      </c>
      <c r="J52" s="227"/>
      <c r="K52" s="47"/>
      <c r="L52" s="36">
        <v>15</v>
      </c>
      <c r="M52" s="37">
        <f>IF(L52=0,0,IF(L52=1,IF(K$5&gt;40,48,IF(INT(K$5/5)-K$5/5=0,K$5+MIN(INT(K$5/5),8),K$5+1+MIN(INT(K$5/5),8))),IF(L52=2,IF(K$5&gt;40,44,IF(INT(K$5/8)-K$5/8=0,K$5-1+MIN(INT(K$5/8),5),K$5+MIN(INT(K$5/8),5))),IF(L52=3,IF(K$5&gt;40,41,IF(INT(K$5/13)-K$5/13=0,K$5-2+MIN(INT(K$5/13),3),K$5-1+MIN(INT(K$5/13),2))),IF(K$5&gt;40,IF(L52&gt;40,0,41-L52),K$5+1-L52)))))</f>
        <v>26</v>
      </c>
      <c r="N52" s="27"/>
      <c r="O52" s="28"/>
      <c r="P52" s="30"/>
      <c r="Q52" s="27"/>
      <c r="R52" s="28"/>
      <c r="S52" s="30"/>
      <c r="T52" s="27"/>
      <c r="U52" s="28"/>
      <c r="V52" s="29"/>
      <c r="W52" s="27"/>
      <c r="X52" s="28"/>
      <c r="Y52" s="30"/>
      <c r="Z52" s="27"/>
      <c r="AA52" s="28"/>
      <c r="AB52" s="30"/>
      <c r="AC52" s="93"/>
      <c r="AD52" s="94"/>
      <c r="AE52" s="97"/>
      <c r="AF52" s="166"/>
      <c r="AG52" s="167"/>
      <c r="AH52" s="170"/>
      <c r="AI52" s="27"/>
      <c r="AJ52" s="28"/>
      <c r="AK52" s="32"/>
      <c r="AL52" s="21"/>
      <c r="AM52" s="54">
        <f t="shared" si="2"/>
        <v>1</v>
      </c>
      <c r="AN52" s="54">
        <f t="shared" si="5"/>
        <v>1</v>
      </c>
      <c r="AO52" s="56"/>
      <c r="AP52" s="44">
        <f t="shared" si="3"/>
        <v>1</v>
      </c>
      <c r="AQ52" s="16"/>
    </row>
    <row r="53" spans="1:43" s="22" customFormat="1" ht="12.75" customHeight="1">
      <c r="A53" s="259">
        <f>ROW(A53)-8</f>
        <v>45</v>
      </c>
      <c r="B53" s="136" t="s">
        <v>383</v>
      </c>
      <c r="C53" s="107"/>
      <c r="D53" s="41" t="s">
        <v>280</v>
      </c>
      <c r="E53" s="87">
        <v>28504</v>
      </c>
      <c r="F53" s="252">
        <v>102710</v>
      </c>
      <c r="G53" s="240" t="s">
        <v>294</v>
      </c>
      <c r="H53" s="232"/>
      <c r="I53" s="31">
        <f t="shared" si="4"/>
        <v>25</v>
      </c>
      <c r="J53" s="227"/>
      <c r="K53" s="141"/>
      <c r="L53" s="36"/>
      <c r="M53" s="37"/>
      <c r="N53" s="27"/>
      <c r="O53" s="28"/>
      <c r="P53" s="30"/>
      <c r="Q53" s="34"/>
      <c r="R53" s="28"/>
      <c r="S53" s="30"/>
      <c r="T53" s="27"/>
      <c r="U53" s="28"/>
      <c r="V53" s="30"/>
      <c r="W53" s="27"/>
      <c r="X53" s="28"/>
      <c r="Y53" s="30"/>
      <c r="Z53" s="27"/>
      <c r="AA53" s="28">
        <v>16</v>
      </c>
      <c r="AB53" s="30">
        <f>IF(AA53=0,0,IF(AA53=1,IF(Z$5&gt;40,48,IF(INT(Z$5/5)-Z$5/5=0,Z$5+MIN(INT(Z$5/5),8),Z$5+1+MIN(INT(Z$5/5),8))),IF(AA53=2,IF(Z$5&gt;40,44,IF(INT(Z$5/8)-Z$5/8=0,Z$5-1+MIN(INT(Z$5/8),5),Z$5+MIN(INT(Z$5/8),5))),IF(AA53=3,IF(Z$5&gt;40,41,IF(INT(Z$5/13)-Z$5/13=0,Z$5-2+MIN(INT(Z$5/13),3),Z$5-1+MIN(INT(Z$5/13),2))),IF(Z$5&gt;40,IF(AA53&gt;40,0,41-AA53),Z$5+1-AA53)))))</f>
        <v>25</v>
      </c>
      <c r="AC53" s="93"/>
      <c r="AD53" s="94"/>
      <c r="AE53" s="97"/>
      <c r="AF53" s="166"/>
      <c r="AG53" s="167"/>
      <c r="AH53" s="170"/>
      <c r="AI53" s="27"/>
      <c r="AJ53" s="28"/>
      <c r="AK53" s="32"/>
      <c r="AL53" s="21"/>
      <c r="AM53" s="54">
        <f t="shared" si="2"/>
        <v>1</v>
      </c>
      <c r="AN53" s="54">
        <f t="shared" si="5"/>
        <v>1</v>
      </c>
      <c r="AO53" s="56"/>
      <c r="AP53" s="44">
        <f t="shared" si="3"/>
        <v>1</v>
      </c>
      <c r="AQ53" s="16"/>
    </row>
    <row r="54" spans="1:43" s="22" customFormat="1" ht="12.75" customHeight="1">
      <c r="A54" s="85"/>
      <c r="B54" s="136" t="s">
        <v>388</v>
      </c>
      <c r="C54" s="137" t="s">
        <v>107</v>
      </c>
      <c r="D54" s="41" t="s">
        <v>280</v>
      </c>
      <c r="E54" s="87">
        <v>37225</v>
      </c>
      <c r="F54" s="253">
        <v>102692</v>
      </c>
      <c r="G54" s="240" t="s">
        <v>301</v>
      </c>
      <c r="H54" s="232"/>
      <c r="I54" s="31">
        <f t="shared" si="4"/>
        <v>25</v>
      </c>
      <c r="J54" s="227"/>
      <c r="K54" s="141"/>
      <c r="L54" s="36"/>
      <c r="M54" s="37"/>
      <c r="N54" s="27"/>
      <c r="O54" s="28"/>
      <c r="P54" s="30"/>
      <c r="Q54" s="34"/>
      <c r="R54" s="28"/>
      <c r="S54" s="30"/>
      <c r="T54" s="27"/>
      <c r="U54" s="28"/>
      <c r="V54" s="30"/>
      <c r="W54" s="27"/>
      <c r="X54" s="28"/>
      <c r="Y54" s="30"/>
      <c r="Z54" s="27"/>
      <c r="AA54" s="28">
        <v>23</v>
      </c>
      <c r="AB54" s="30">
        <f>IF(AA54=0,0,IF(AA54=1,IF(Z$5&gt;40,48,IF(INT(Z$5/5)-Z$5/5=0,Z$5+MIN(INT(Z$5/5),8),Z$5+1+MIN(INT(Z$5/5),8))),IF(AA54=2,IF(Z$5&gt;40,44,IF(INT(Z$5/8)-Z$5/8=0,Z$5-1+MIN(INT(Z$5/8),5),Z$5+MIN(INT(Z$5/8),5))),IF(AA54=3,IF(Z$5&gt;40,41,IF(INT(Z$5/13)-Z$5/13=0,Z$5-2+MIN(INT(Z$5/13),3),Z$5-1+MIN(INT(Z$5/13),2))),IF(Z$5&gt;40,IF(AA54&gt;40,0,41-AA54),Z$5+1-AA54)))))</f>
        <v>18</v>
      </c>
      <c r="AC54" s="93"/>
      <c r="AD54" s="94"/>
      <c r="AE54" s="97"/>
      <c r="AF54" s="166"/>
      <c r="AG54" s="167"/>
      <c r="AH54" s="170"/>
      <c r="AI54" s="27"/>
      <c r="AJ54" s="28">
        <v>16</v>
      </c>
      <c r="AK54" s="32">
        <f>IF(AJ54=0,0,IF(AJ54=1,IF(AI$5&gt;40,48,IF(INT(AI$5/5)-AI$5/5=0,AI$5+MIN(INT(AI$5/5),8),AI$5+1+MIN(INT(AI$5/5),8))),IF(AJ54=2,IF(AI$5&gt;40,44,IF(INT(AI$5/8)-AI$5/8=0,AI$5-1+MIN(INT(AI$5/8),5),AI$5+MIN(INT(AI$5/8),5))),IF(AJ54=3,IF(AI$5&gt;40,41,IF(INT(AI$5/13)-AI$5/13=0,AI$5-2+MIN(INT(AI$5/13),3),AI$5-1+MIN(INT(AI$5/13),2))),IF(AI$5&gt;40,IF(AJ54&gt;40,0,41-AJ54),AI$5+1-AJ54)))))</f>
        <v>25</v>
      </c>
      <c r="AL54" s="21"/>
      <c r="AM54" s="54">
        <f t="shared" si="2"/>
        <v>2</v>
      </c>
      <c r="AN54" s="54">
        <f t="shared" si="5"/>
        <v>1</v>
      </c>
      <c r="AO54" s="56"/>
      <c r="AP54" s="44">
        <f t="shared" si="3"/>
        <v>2</v>
      </c>
      <c r="AQ54" s="16"/>
    </row>
    <row r="55" spans="1:43" s="22" customFormat="1" ht="12.75" customHeight="1">
      <c r="A55" s="259">
        <f>ROW(A55)-8</f>
        <v>47</v>
      </c>
      <c r="B55" s="136" t="s">
        <v>384</v>
      </c>
      <c r="C55" s="107"/>
      <c r="D55" s="41" t="s">
        <v>280</v>
      </c>
      <c r="E55" s="87">
        <v>28550</v>
      </c>
      <c r="F55" s="252">
        <v>102724</v>
      </c>
      <c r="G55" s="235" t="s">
        <v>295</v>
      </c>
      <c r="H55" s="232"/>
      <c r="I55" s="31">
        <f t="shared" si="4"/>
        <v>24</v>
      </c>
      <c r="J55" s="227"/>
      <c r="K55" s="47"/>
      <c r="L55" s="36"/>
      <c r="M55" s="37"/>
      <c r="N55" s="27"/>
      <c r="O55" s="28"/>
      <c r="P55" s="30"/>
      <c r="Q55" s="27"/>
      <c r="R55" s="28"/>
      <c r="S55" s="30"/>
      <c r="T55" s="27"/>
      <c r="U55" s="28"/>
      <c r="V55" s="30"/>
      <c r="W55" s="27"/>
      <c r="X55" s="28"/>
      <c r="Y55" s="30"/>
      <c r="Z55" s="27"/>
      <c r="AA55" s="28">
        <v>17</v>
      </c>
      <c r="AB55" s="30">
        <f>IF(AA55=0,0,IF(AA55=1,IF(Z$5&gt;40,48,IF(INT(Z$5/5)-Z$5/5=0,Z$5+MIN(INT(Z$5/5),8),Z$5+1+MIN(INT(Z$5/5),8))),IF(AA55=2,IF(Z$5&gt;40,44,IF(INT(Z$5/8)-Z$5/8=0,Z$5-1+MIN(INT(Z$5/8),5),Z$5+MIN(INT(Z$5/8),5))),IF(AA55=3,IF(Z$5&gt;40,41,IF(INT(Z$5/13)-Z$5/13=0,Z$5-2+MIN(INT(Z$5/13),3),Z$5-1+MIN(INT(Z$5/13),2))),IF(Z$5&gt;40,IF(AA55&gt;40,0,41-AA55),Z$5+1-AA55)))))</f>
        <v>24</v>
      </c>
      <c r="AC55" s="93"/>
      <c r="AD55" s="94"/>
      <c r="AE55" s="97"/>
      <c r="AF55" s="166"/>
      <c r="AG55" s="167"/>
      <c r="AH55" s="170"/>
      <c r="AI55" s="27"/>
      <c r="AJ55" s="28"/>
      <c r="AK55" s="32"/>
      <c r="AL55" s="21"/>
      <c r="AM55" s="54">
        <f t="shared" si="2"/>
        <v>1</v>
      </c>
      <c r="AN55" s="54">
        <f t="shared" si="5"/>
        <v>1</v>
      </c>
      <c r="AO55" s="56"/>
      <c r="AP55" s="44">
        <f t="shared" si="3"/>
        <v>1</v>
      </c>
      <c r="AQ55" s="16"/>
    </row>
    <row r="56" spans="1:43" s="22" customFormat="1" ht="12.75" customHeight="1">
      <c r="A56" s="85"/>
      <c r="B56" s="14" t="s">
        <v>366</v>
      </c>
      <c r="C56" s="50"/>
      <c r="D56" s="41" t="s">
        <v>365</v>
      </c>
      <c r="E56" s="248">
        <v>32070</v>
      </c>
      <c r="F56" s="252">
        <v>68437</v>
      </c>
      <c r="G56" s="239">
        <v>180001</v>
      </c>
      <c r="H56" s="232"/>
      <c r="I56" s="31">
        <f t="shared" si="4"/>
        <v>24</v>
      </c>
      <c r="J56" s="227"/>
      <c r="K56" s="47"/>
      <c r="L56" s="36"/>
      <c r="M56" s="37"/>
      <c r="N56" s="27"/>
      <c r="O56" s="28"/>
      <c r="P56" s="30"/>
      <c r="Q56" s="27"/>
      <c r="R56" s="28"/>
      <c r="S56" s="30"/>
      <c r="T56" s="27"/>
      <c r="U56" s="28">
        <v>4</v>
      </c>
      <c r="V56" s="30">
        <f>IF(U56=0,0,IF(U56=1,IF(T$5&gt;40,48,IF(INT(T$5/5)-T$5/5=0,T$5+MIN(INT(T$5/5),8),T$5+1+MIN(INT(T$5/5),8))),IF(U56=2,IF(T$5&gt;40,44,IF(INT(T$5/8)-T$5/8=0,T$5-1+MIN(INT(T$5/8),5),T$5+MIN(INT(T$5/8),5))),IF(U56=3,IF(T$5&gt;40,41,IF(INT(T$5/13)-T$5/13=0,T$5-2+MIN(INT(T$5/13),3),T$5-1+MIN(INT(T$5/13),2))),IF(T$5&gt;40,IF(U56&gt;40,0,41-U56),T$5+1-U56)))))</f>
        <v>24</v>
      </c>
      <c r="W56" s="27"/>
      <c r="X56" s="28"/>
      <c r="Y56" s="30"/>
      <c r="Z56" s="27"/>
      <c r="AA56" s="28"/>
      <c r="AB56" s="30"/>
      <c r="AC56" s="93"/>
      <c r="AD56" s="94"/>
      <c r="AE56" s="97"/>
      <c r="AF56" s="166"/>
      <c r="AG56" s="167"/>
      <c r="AH56" s="170"/>
      <c r="AI56" s="27"/>
      <c r="AJ56" s="28"/>
      <c r="AK56" s="32"/>
      <c r="AL56" s="21"/>
      <c r="AM56" s="54">
        <f t="shared" si="2"/>
        <v>1</v>
      </c>
      <c r="AN56" s="54">
        <f t="shared" si="5"/>
        <v>1</v>
      </c>
      <c r="AO56" s="56"/>
      <c r="AP56" s="44">
        <f t="shared" si="3"/>
        <v>1</v>
      </c>
      <c r="AQ56" s="16"/>
    </row>
    <row r="57" spans="1:43" s="22" customFormat="1" ht="12.75" customHeight="1">
      <c r="A57" s="259">
        <f>ROW(A57)-8</f>
        <v>49</v>
      </c>
      <c r="B57" s="14" t="s">
        <v>257</v>
      </c>
      <c r="C57" s="50"/>
      <c r="D57" s="41" t="s">
        <v>101</v>
      </c>
      <c r="E57" s="88">
        <v>31946</v>
      </c>
      <c r="F57" s="252">
        <v>103246</v>
      </c>
      <c r="G57" s="235" t="s">
        <v>256</v>
      </c>
      <c r="H57" s="232"/>
      <c r="I57" s="31">
        <f t="shared" si="4"/>
        <v>23</v>
      </c>
      <c r="J57" s="227"/>
      <c r="K57" s="47"/>
      <c r="L57" s="36"/>
      <c r="M57" s="37"/>
      <c r="N57" s="27"/>
      <c r="O57" s="28"/>
      <c r="P57" s="30"/>
      <c r="Q57" s="27"/>
      <c r="R57" s="28"/>
      <c r="S57" s="30"/>
      <c r="T57" s="27"/>
      <c r="U57" s="28"/>
      <c r="V57" s="30"/>
      <c r="W57" s="27"/>
      <c r="X57" s="28"/>
      <c r="Y57" s="30"/>
      <c r="Z57" s="27"/>
      <c r="AA57" s="28"/>
      <c r="AB57" s="30"/>
      <c r="AC57" s="93"/>
      <c r="AD57" s="94">
        <v>1</v>
      </c>
      <c r="AE57" s="97">
        <f>IF(AD57=0,0,IF(AD57=1,IF(AC$5&gt;40,48,IF(INT(AC$5/5)-AC$5/5=0,AC$5+MIN(INT(AC$5/5),8),AC$5+1+MIN(INT(AC$5/5),8))),IF(AD57=2,IF(AC$5&gt;40,44,IF(INT(AC$5/8)-AC$5/8=0,AC$5-1+MIN(INT(AC$5/8),5),AC$5+MIN(INT(AC$5/8),5))),IF(AD57=3,IF(AC$5&gt;40,41,IF(INT(AC$5/13)-AC$5/13=0,AC$5-2+MIN(INT(AC$5/13),3),AC$5-1+MIN(INT(AC$5/13),2))),IF(AC$5&gt;40,IF(AD57&gt;40,0,41-AD57),AC$5+1-AD57)))))</f>
        <v>23</v>
      </c>
      <c r="AF57" s="166"/>
      <c r="AG57" s="167"/>
      <c r="AH57" s="170"/>
      <c r="AI57" s="27"/>
      <c r="AJ57" s="28"/>
      <c r="AK57" s="32"/>
      <c r="AL57" s="21"/>
      <c r="AM57" s="54">
        <f t="shared" si="2"/>
        <v>1</v>
      </c>
      <c r="AN57" s="54">
        <f t="shared" si="5"/>
        <v>1</v>
      </c>
      <c r="AO57" s="56"/>
      <c r="AP57" s="44">
        <f t="shared" si="3"/>
        <v>1</v>
      </c>
      <c r="AQ57" s="16"/>
    </row>
    <row r="58" spans="1:256" s="22" customFormat="1" ht="12.75" customHeight="1">
      <c r="A58" s="259"/>
      <c r="B58" s="136" t="s">
        <v>423</v>
      </c>
      <c r="C58" s="107" t="s">
        <v>107</v>
      </c>
      <c r="D58" s="41" t="s">
        <v>280</v>
      </c>
      <c r="E58" s="87">
        <v>37198</v>
      </c>
      <c r="F58" s="252">
        <v>102632</v>
      </c>
      <c r="G58" s="235" t="s">
        <v>296</v>
      </c>
      <c r="H58" s="232"/>
      <c r="I58" s="31">
        <f t="shared" si="4"/>
        <v>23</v>
      </c>
      <c r="J58" s="227"/>
      <c r="K58" s="47"/>
      <c r="L58" s="36"/>
      <c r="M58" s="37"/>
      <c r="N58" s="27"/>
      <c r="O58" s="28"/>
      <c r="P58" s="30"/>
      <c r="Q58" s="27"/>
      <c r="R58" s="28"/>
      <c r="S58" s="30"/>
      <c r="T58" s="27"/>
      <c r="U58" s="28"/>
      <c r="V58" s="30"/>
      <c r="W58" s="27"/>
      <c r="X58" s="28"/>
      <c r="Y58" s="32"/>
      <c r="Z58" s="27"/>
      <c r="AA58" s="28">
        <v>18</v>
      </c>
      <c r="AB58" s="29">
        <f>IF(AA58=0,0,IF(AA58=1,IF(Z$5&gt;40,48,IF(INT(Z$5/5)-Z$5/5=0,Z$5+MIN(INT(Z$5/5),8),Z$5+1+MIN(INT(Z$5/5),8))),IF(AA58=2,IF(Z$5&gt;40,44,IF(INT(Z$5/8)-Z$5/8=0,Z$5-1+MIN(INT(Z$5/8),5),Z$5+MIN(INT(Z$5/8),5))),IF(AA58=3,IF(Z$5&gt;40,41,IF(INT(Z$5/13)-Z$5/13=0,Z$5-2+MIN(INT(Z$5/13),3),Z$5-1+MIN(INT(Z$5/13),2))),IF(Z$5&gt;40,IF(AA58&gt;40,0,41-AA58),Z$5+1-AA58)))))</f>
        <v>23</v>
      </c>
      <c r="AC58" s="93"/>
      <c r="AD58" s="94"/>
      <c r="AE58" s="96"/>
      <c r="AF58" s="166"/>
      <c r="AG58" s="167"/>
      <c r="AH58" s="168"/>
      <c r="AI58" s="27"/>
      <c r="AJ58" s="28"/>
      <c r="AK58" s="32"/>
      <c r="AL58" s="21"/>
      <c r="AM58" s="54">
        <f t="shared" si="2"/>
        <v>1</v>
      </c>
      <c r="AN58" s="54">
        <f t="shared" si="5"/>
        <v>1</v>
      </c>
      <c r="AO58" s="56"/>
      <c r="AP58" s="44">
        <f t="shared" si="3"/>
        <v>1</v>
      </c>
      <c r="AQ58" s="16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</row>
    <row r="59" spans="1:43" s="22" customFormat="1" ht="12.75" customHeight="1">
      <c r="A59" s="259"/>
      <c r="B59" s="136" t="s">
        <v>424</v>
      </c>
      <c r="C59" s="107" t="s">
        <v>107</v>
      </c>
      <c r="D59" s="41" t="s">
        <v>280</v>
      </c>
      <c r="E59" s="87">
        <v>37695</v>
      </c>
      <c r="F59" s="252">
        <v>102635</v>
      </c>
      <c r="G59" s="235" t="s">
        <v>297</v>
      </c>
      <c r="H59" s="232"/>
      <c r="I59" s="31">
        <f t="shared" si="4"/>
        <v>23</v>
      </c>
      <c r="J59" s="227"/>
      <c r="K59" s="47"/>
      <c r="L59" s="36"/>
      <c r="M59" s="37"/>
      <c r="N59" s="27"/>
      <c r="O59" s="28"/>
      <c r="P59" s="30"/>
      <c r="Q59" s="27"/>
      <c r="R59" s="28"/>
      <c r="S59" s="30"/>
      <c r="T59" s="27"/>
      <c r="U59" s="28"/>
      <c r="V59" s="30"/>
      <c r="W59" s="27"/>
      <c r="X59" s="28"/>
      <c r="Y59" s="30"/>
      <c r="Z59" s="27"/>
      <c r="AA59" s="28">
        <v>19</v>
      </c>
      <c r="AB59" s="30">
        <f>IF(AA59=0,0,IF(AA59=1,IF(Z$5&gt;40,48,IF(INT(Z$5/5)-Z$5/5=0,Z$5+MIN(INT(Z$5/5),8),Z$5+1+MIN(INT(Z$5/5),8))),IF(AA59=2,IF(Z$5&gt;40,44,IF(INT(Z$5/8)-Z$5/8=0,Z$5-1+MIN(INT(Z$5/8),5),Z$5+MIN(INT(Z$5/8),5))),IF(AA59=3,IF(Z$5&gt;40,41,IF(INT(Z$5/13)-Z$5/13=0,Z$5-2+MIN(INT(Z$5/13),3),Z$5-1+MIN(INT(Z$5/13),2))),IF(Z$5&gt;40,IF(AA59&gt;40,0,41-AA59),Z$5+1-AA59)))))</f>
        <v>22</v>
      </c>
      <c r="AC59" s="93"/>
      <c r="AD59" s="94"/>
      <c r="AE59" s="97"/>
      <c r="AF59" s="166"/>
      <c r="AG59" s="167"/>
      <c r="AH59" s="170"/>
      <c r="AI59" s="27"/>
      <c r="AJ59" s="28">
        <v>18</v>
      </c>
      <c r="AK59" s="32">
        <f>IF(AJ59=0,0,IF(AJ59=1,IF(AI$5&gt;40,48,IF(INT(AI$5/5)-AI$5/5=0,AI$5+MIN(INT(AI$5/5),8),AI$5+1+MIN(INT(AI$5/5),8))),IF(AJ59=2,IF(AI$5&gt;40,44,IF(INT(AI$5/8)-AI$5/8=0,AI$5-1+MIN(INT(AI$5/8),5),AI$5+MIN(INT(AI$5/8),5))),IF(AJ59=3,IF(AI$5&gt;40,41,IF(INT(AI$5/13)-AI$5/13=0,AI$5-2+MIN(INT(AI$5/13),3),AI$5-1+MIN(INT(AI$5/13),2))),IF(AI$5&gt;40,IF(AJ59&gt;40,0,41-AJ59),AI$5+1-AJ59)))))</f>
        <v>23</v>
      </c>
      <c r="AL59" s="21"/>
      <c r="AM59" s="54">
        <f t="shared" si="2"/>
        <v>2</v>
      </c>
      <c r="AN59" s="54">
        <f t="shared" si="5"/>
        <v>1</v>
      </c>
      <c r="AO59" s="56"/>
      <c r="AP59" s="44">
        <f t="shared" si="3"/>
        <v>2</v>
      </c>
      <c r="AQ59" s="16"/>
    </row>
    <row r="60" spans="1:43" s="22" customFormat="1" ht="12.75" customHeight="1">
      <c r="A60" s="85"/>
      <c r="B60" s="14" t="s">
        <v>29</v>
      </c>
      <c r="C60" s="50"/>
      <c r="D60" s="51" t="s">
        <v>101</v>
      </c>
      <c r="E60" s="72">
        <v>34513</v>
      </c>
      <c r="F60" s="251">
        <v>92713</v>
      </c>
      <c r="G60" s="235" t="s">
        <v>180</v>
      </c>
      <c r="H60" s="232"/>
      <c r="I60" s="31">
        <f t="shared" si="4"/>
        <v>23</v>
      </c>
      <c r="J60" s="227"/>
      <c r="K60" s="47"/>
      <c r="L60" s="36">
        <v>18</v>
      </c>
      <c r="M60" s="37">
        <f>IF(L60=0,0,IF(L60=1,IF(K$5&gt;40,48,IF(INT(K$5/5)-K$5/5=0,K$5+MIN(INT(K$5/5),8),K$5+1+MIN(INT(K$5/5),8))),IF(L60=2,IF(K$5&gt;40,44,IF(INT(K$5/8)-K$5/8=0,K$5-1+MIN(INT(K$5/8),5),K$5+MIN(INT(K$5/8),5))),IF(L60=3,IF(K$5&gt;40,41,IF(INT(K$5/13)-K$5/13=0,K$5-2+MIN(INT(K$5/13),3),K$5-1+MIN(INT(K$5/13),2))),IF(K$5&gt;40,IF(L60&gt;40,0,41-L60),K$5+1-L60)))))</f>
        <v>23</v>
      </c>
      <c r="N60" s="27"/>
      <c r="O60" s="28"/>
      <c r="P60" s="30"/>
      <c r="Q60" s="27"/>
      <c r="R60" s="28"/>
      <c r="S60" s="30"/>
      <c r="T60" s="27"/>
      <c r="U60" s="28"/>
      <c r="V60" s="30"/>
      <c r="W60" s="27"/>
      <c r="X60" s="28"/>
      <c r="Y60" s="30"/>
      <c r="Z60" s="27"/>
      <c r="AA60" s="28"/>
      <c r="AB60" s="30"/>
      <c r="AC60" s="93"/>
      <c r="AD60" s="94"/>
      <c r="AE60" s="97"/>
      <c r="AF60" s="166"/>
      <c r="AG60" s="167"/>
      <c r="AH60" s="170"/>
      <c r="AI60" s="27"/>
      <c r="AJ60" s="28"/>
      <c r="AK60" s="32"/>
      <c r="AL60" s="21"/>
      <c r="AM60" s="54">
        <f t="shared" si="2"/>
        <v>1</v>
      </c>
      <c r="AN60" s="54">
        <f t="shared" si="5"/>
        <v>1</v>
      </c>
      <c r="AO60" s="56"/>
      <c r="AP60" s="44">
        <f t="shared" si="3"/>
        <v>1</v>
      </c>
      <c r="AQ60" s="16"/>
    </row>
    <row r="61" spans="1:43" s="22" customFormat="1" ht="12.75" customHeight="1">
      <c r="A61" s="259">
        <f>ROW(A61)-8</f>
        <v>53</v>
      </c>
      <c r="B61" s="14" t="s">
        <v>48</v>
      </c>
      <c r="C61" s="50"/>
      <c r="D61" s="41" t="s">
        <v>104</v>
      </c>
      <c r="E61" s="247">
        <v>24599</v>
      </c>
      <c r="F61" s="252">
        <v>94549</v>
      </c>
      <c r="G61" s="235">
        <v>62633</v>
      </c>
      <c r="H61" s="232"/>
      <c r="I61" s="31">
        <f t="shared" si="4"/>
        <v>22</v>
      </c>
      <c r="J61" s="227"/>
      <c r="K61" s="47"/>
      <c r="L61" s="36">
        <v>41</v>
      </c>
      <c r="M61" s="37">
        <f>IF(L61=0,0,IF(L61=1,IF(K$5&gt;40,48,IF(INT(K$5/5)-K$5/5=0,K$5+MIN(INT(K$5/5),8),K$5+1+MIN(INT(K$5/5),8))),IF(L61=2,IF(K$5&gt;40,44,IF(INT(K$5/8)-K$5/8=0,K$5-1+MIN(INT(K$5/8),5),K$5+MIN(INT(K$5/8),5))),IF(L61=3,IF(K$5&gt;40,41,IF(INT(K$5/13)-K$5/13=0,K$5-2+MIN(INT(K$5/13),3),K$5-1+MIN(INT(K$5/13),2))),IF(K$5&gt;40,IF(L61&gt;40,0,41-L61),K$5+1-L61)))))</f>
        <v>0</v>
      </c>
      <c r="N61" s="27"/>
      <c r="O61" s="28"/>
      <c r="P61" s="30"/>
      <c r="Q61" s="27"/>
      <c r="R61" s="28"/>
      <c r="S61" s="30"/>
      <c r="T61" s="27"/>
      <c r="U61" s="28"/>
      <c r="V61" s="30"/>
      <c r="W61" s="27"/>
      <c r="X61" s="28">
        <v>5</v>
      </c>
      <c r="Y61" s="30">
        <f>IF(X61=0,0,IF(X61=1,IF(W$5&gt;40,48,IF(INT(W$5/5)-W$5/5=0,W$5+MIN(INT(W$5/5),8),W$5+1+MIN(INT(W$5/5),8))),IF(X61=2,IF(W$5&gt;40,44,IF(INT(W$5/8)-W$5/8=0,W$5-1+MIN(INT(W$5/8),5),W$5+MIN(INT(W$5/8),5))),IF(X61=3,IF(W$5&gt;40,41,IF(INT(W$5/13)-W$5/13=0,W$5-2+MIN(INT(W$5/13),3),W$5-1+MIN(INT(W$5/13),2))),IF(W$5&gt;40,IF(X61&gt;40,0,41-X61),W$5+1-X61)))))</f>
        <v>22</v>
      </c>
      <c r="Z61" s="27"/>
      <c r="AA61" s="28"/>
      <c r="AB61" s="30"/>
      <c r="AC61" s="93"/>
      <c r="AD61" s="94"/>
      <c r="AE61" s="97"/>
      <c r="AF61" s="166"/>
      <c r="AG61" s="167"/>
      <c r="AH61" s="170"/>
      <c r="AI61" s="27"/>
      <c r="AJ61" s="28"/>
      <c r="AK61" s="32"/>
      <c r="AL61" s="21"/>
      <c r="AM61" s="54">
        <f t="shared" si="2"/>
        <v>2</v>
      </c>
      <c r="AN61" s="54">
        <f t="shared" si="5"/>
        <v>2</v>
      </c>
      <c r="AO61" s="56"/>
      <c r="AP61" s="44">
        <f t="shared" si="3"/>
        <v>2</v>
      </c>
      <c r="AQ61" s="16"/>
    </row>
    <row r="62" spans="1:43" s="22" customFormat="1" ht="12.75" customHeight="1">
      <c r="A62" s="259"/>
      <c r="B62" s="14" t="s">
        <v>83</v>
      </c>
      <c r="C62" s="50"/>
      <c r="D62" s="41" t="s">
        <v>101</v>
      </c>
      <c r="E62" s="74">
        <v>33378</v>
      </c>
      <c r="F62" s="252">
        <v>90758</v>
      </c>
      <c r="G62" s="235" t="s">
        <v>234</v>
      </c>
      <c r="H62" s="232"/>
      <c r="I62" s="31">
        <f t="shared" si="4"/>
        <v>22</v>
      </c>
      <c r="J62" s="227"/>
      <c r="K62" s="47"/>
      <c r="L62" s="36">
        <v>55</v>
      </c>
      <c r="M62" s="37">
        <f>IF(L62=0,0,IF(L62=1,IF(K$5&gt;40,48,IF(INT(K$5/5)-K$5/5=0,K$5+MIN(INT(K$5/5),8),K$5+1+MIN(INT(K$5/5),8))),IF(L62=2,IF(K$5&gt;40,44,IF(INT(K$5/8)-K$5/8=0,K$5-1+MIN(INT(K$5/8),5),K$5+MIN(INT(K$5/8),5))),IF(L62=3,IF(K$5&gt;40,41,IF(INT(K$5/13)-K$5/13=0,K$5-2+MIN(INT(K$5/13),3),K$5-1+MIN(INT(K$5/13),2))),IF(K$5&gt;40,IF(L62&gt;40,0,41-L62),K$5+1-L62)))))</f>
        <v>0</v>
      </c>
      <c r="N62" s="27"/>
      <c r="O62" s="28"/>
      <c r="P62" s="30"/>
      <c r="Q62" s="27"/>
      <c r="R62" s="28"/>
      <c r="S62" s="30"/>
      <c r="T62" s="27"/>
      <c r="U62" s="28">
        <v>18</v>
      </c>
      <c r="V62" s="30">
        <f>IF(U62=0,0,IF(U62=1,IF(T$5&gt;40,48,IF(INT(T$5/5)-T$5/5=0,T$5+MIN(INT(T$5/5),8),T$5+1+MIN(INT(T$5/5),8))),IF(U62=2,IF(T$5&gt;40,44,IF(INT(T$5/8)-T$5/8=0,T$5-1+MIN(INT(T$5/8),5),T$5+MIN(INT(T$5/8),5))),IF(U62=3,IF(T$5&gt;40,41,IF(INT(T$5/13)-T$5/13=0,T$5-2+MIN(INT(T$5/13),3),T$5-1+MIN(INT(T$5/13),2))),IF(T$5&gt;40,IF(U62&gt;40,0,41-U62),T$5+1-U62)))))</f>
        <v>10</v>
      </c>
      <c r="W62" s="27"/>
      <c r="X62" s="28"/>
      <c r="Y62" s="30"/>
      <c r="Z62" s="27"/>
      <c r="AA62" s="28"/>
      <c r="AB62" s="30"/>
      <c r="AC62" s="93"/>
      <c r="AD62" s="94">
        <v>8</v>
      </c>
      <c r="AE62" s="97">
        <f>IF(AD62=0,0,IF(AD62=1,IF(AC$5&gt;40,48,IF(INT(AC$5/5)-AC$5/5=0,AC$5+MIN(INT(AC$5/5),8),AC$5+1+MIN(INT(AC$5/5),8))),IF(AD62=2,IF(AC$5&gt;40,44,IF(INT(AC$5/8)-AC$5/8=0,AC$5-1+MIN(INT(AC$5/8),5),AC$5+MIN(INT(AC$5/8),5))),IF(AD62=3,IF(AC$5&gt;40,41,IF(INT(AC$5/13)-AC$5/13=0,AC$5-2+MIN(INT(AC$5/13),3),AC$5-1+MIN(INT(AC$5/13),2))),IF(AC$5&gt;40,IF(AD62&gt;40,0,41-AD62),AC$5+1-AD62)))))</f>
        <v>12</v>
      </c>
      <c r="AF62" s="166"/>
      <c r="AG62" s="167"/>
      <c r="AH62" s="170"/>
      <c r="AI62" s="27"/>
      <c r="AJ62" s="28"/>
      <c r="AK62" s="32"/>
      <c r="AL62" s="21"/>
      <c r="AM62" s="54">
        <f t="shared" si="2"/>
        <v>3</v>
      </c>
      <c r="AN62" s="54">
        <f t="shared" si="5"/>
        <v>2</v>
      </c>
      <c r="AO62" s="56"/>
      <c r="AP62" s="44">
        <f t="shared" si="3"/>
        <v>3</v>
      </c>
      <c r="AQ62" s="16"/>
    </row>
    <row r="63" spans="1:43" s="22" customFormat="1" ht="12.75" customHeight="1">
      <c r="A63" s="259"/>
      <c r="B63" s="14" t="s">
        <v>30</v>
      </c>
      <c r="C63" s="50"/>
      <c r="D63" s="51" t="s">
        <v>101</v>
      </c>
      <c r="E63" s="72">
        <v>29212</v>
      </c>
      <c r="F63" s="251">
        <v>91313</v>
      </c>
      <c r="G63" s="235" t="s">
        <v>181</v>
      </c>
      <c r="H63" s="232"/>
      <c r="I63" s="31">
        <f t="shared" si="4"/>
        <v>22</v>
      </c>
      <c r="J63" s="227"/>
      <c r="K63" s="47"/>
      <c r="L63" s="36">
        <v>19</v>
      </c>
      <c r="M63" s="37">
        <f>IF(L63=0,0,IF(L63=1,IF(K$5&gt;40,48,IF(INT(K$5/5)-K$5/5=0,K$5+MIN(INT(K$5/5),8),K$5+1+MIN(INT(K$5/5),8))),IF(L63=2,IF(K$5&gt;40,44,IF(INT(K$5/8)-K$5/8=0,K$5-1+MIN(INT(K$5/8),5),K$5+MIN(INT(K$5/8),5))),IF(L63=3,IF(K$5&gt;40,41,IF(INT(K$5/13)-K$5/13=0,K$5-2+MIN(INT(K$5/13),3),K$5-1+MIN(INT(K$5/13),2))),IF(K$5&gt;40,IF(L63&gt;40,0,41-L63),K$5+1-L63)))))</f>
        <v>22</v>
      </c>
      <c r="N63" s="27"/>
      <c r="O63" s="28"/>
      <c r="P63" s="30"/>
      <c r="Q63" s="27"/>
      <c r="R63" s="28"/>
      <c r="S63" s="29"/>
      <c r="T63" s="27"/>
      <c r="U63" s="28"/>
      <c r="V63" s="30"/>
      <c r="W63" s="27"/>
      <c r="X63" s="28"/>
      <c r="Y63" s="30"/>
      <c r="Z63" s="27"/>
      <c r="AA63" s="28"/>
      <c r="AB63" s="30"/>
      <c r="AC63" s="93"/>
      <c r="AD63" s="94"/>
      <c r="AE63" s="97"/>
      <c r="AF63" s="166"/>
      <c r="AG63" s="167"/>
      <c r="AH63" s="170"/>
      <c r="AI63" s="27"/>
      <c r="AJ63" s="28"/>
      <c r="AK63" s="32"/>
      <c r="AL63" s="21"/>
      <c r="AM63" s="54">
        <f t="shared" si="2"/>
        <v>1</v>
      </c>
      <c r="AN63" s="54">
        <f t="shared" si="5"/>
        <v>1</v>
      </c>
      <c r="AO63" s="56"/>
      <c r="AP63" s="44">
        <f t="shared" si="3"/>
        <v>1</v>
      </c>
      <c r="AQ63" s="16"/>
    </row>
    <row r="64" spans="1:43" s="22" customFormat="1" ht="12.75" customHeight="1">
      <c r="A64" s="85"/>
      <c r="B64" s="14" t="s">
        <v>367</v>
      </c>
      <c r="C64" s="50"/>
      <c r="D64" s="41" t="s">
        <v>102</v>
      </c>
      <c r="E64" s="72">
        <v>33592</v>
      </c>
      <c r="F64" s="252">
        <v>101156</v>
      </c>
      <c r="G64" s="239">
        <v>3455</v>
      </c>
      <c r="H64" s="232"/>
      <c r="I64" s="31">
        <f t="shared" si="4"/>
        <v>22</v>
      </c>
      <c r="J64" s="227"/>
      <c r="K64" s="47"/>
      <c r="L64" s="36"/>
      <c r="M64" s="37"/>
      <c r="N64" s="27"/>
      <c r="O64" s="28"/>
      <c r="P64" s="30"/>
      <c r="Q64" s="27"/>
      <c r="R64" s="28"/>
      <c r="S64" s="30"/>
      <c r="T64" s="27"/>
      <c r="U64" s="28">
        <v>6</v>
      </c>
      <c r="V64" s="30">
        <f>IF(U64=0,0,IF(U64=1,IF(T$5&gt;40,48,IF(INT(T$5/5)-T$5/5=0,T$5+MIN(INT(T$5/5),8),T$5+1+MIN(INT(T$5/5),8))),IF(U64=2,IF(T$5&gt;40,44,IF(INT(T$5/8)-T$5/8=0,T$5-1+MIN(INT(T$5/8),5),T$5+MIN(INT(T$5/8),5))),IF(U64=3,IF(T$5&gt;40,41,IF(INT(T$5/13)-T$5/13=0,T$5-2+MIN(INT(T$5/13),3),T$5-1+MIN(INT(T$5/13),2))),IF(T$5&gt;40,IF(U64&gt;40,0,41-U64),T$5+1-U64)))))</f>
        <v>22</v>
      </c>
      <c r="W64" s="27"/>
      <c r="X64" s="28"/>
      <c r="Y64" s="30"/>
      <c r="Z64" s="27"/>
      <c r="AA64" s="28"/>
      <c r="AB64" s="30"/>
      <c r="AC64" s="93"/>
      <c r="AD64" s="94"/>
      <c r="AE64" s="97"/>
      <c r="AF64" s="166"/>
      <c r="AG64" s="167"/>
      <c r="AH64" s="170"/>
      <c r="AI64" s="27"/>
      <c r="AJ64" s="28"/>
      <c r="AK64" s="32"/>
      <c r="AL64" s="21"/>
      <c r="AM64" s="54">
        <f t="shared" si="2"/>
        <v>1</v>
      </c>
      <c r="AN64" s="54">
        <f t="shared" si="5"/>
        <v>1</v>
      </c>
      <c r="AO64" s="56"/>
      <c r="AP64" s="44">
        <f t="shared" si="3"/>
        <v>1</v>
      </c>
      <c r="AQ64" s="16"/>
    </row>
    <row r="65" spans="1:43" s="22" customFormat="1" ht="12.75" customHeight="1">
      <c r="A65" s="259">
        <f>ROW(A65)-8</f>
        <v>57</v>
      </c>
      <c r="B65" s="14" t="s">
        <v>71</v>
      </c>
      <c r="C65" s="50"/>
      <c r="D65" s="41" t="s">
        <v>101</v>
      </c>
      <c r="E65" s="87">
        <v>27221</v>
      </c>
      <c r="F65" s="252">
        <v>91311</v>
      </c>
      <c r="G65" s="235" t="s">
        <v>164</v>
      </c>
      <c r="H65" s="232"/>
      <c r="I65" s="31">
        <f t="shared" si="4"/>
        <v>21</v>
      </c>
      <c r="J65" s="227"/>
      <c r="K65" s="47"/>
      <c r="L65" s="36">
        <v>55</v>
      </c>
      <c r="M65" s="37">
        <f>IF(L65=0,0,IF(L65=1,IF(K$5&gt;40,48,IF(INT(K$5/5)-K$5/5=0,K$5+MIN(INT(K$5/5),8),K$5+1+MIN(INT(K$5/5),8))),IF(L65=2,IF(K$5&gt;40,44,IF(INT(K$5/8)-K$5/8=0,K$5-1+MIN(INT(K$5/8),5),K$5+MIN(INT(K$5/8),5))),IF(L65=3,IF(K$5&gt;40,41,IF(INT(K$5/13)-K$5/13=0,K$5-2+MIN(INT(K$5/13),3),K$5-1+MIN(INT(K$5/13),2))),IF(K$5&gt;40,IF(L65&gt;40,0,41-L65),K$5+1-L65)))))</f>
        <v>0</v>
      </c>
      <c r="N65" s="27"/>
      <c r="O65" s="28"/>
      <c r="P65" s="30"/>
      <c r="Q65" s="27"/>
      <c r="R65" s="28"/>
      <c r="S65" s="30"/>
      <c r="T65" s="27"/>
      <c r="U65" s="28"/>
      <c r="V65" s="30"/>
      <c r="W65" s="27"/>
      <c r="X65" s="28"/>
      <c r="Y65" s="29"/>
      <c r="Z65" s="27"/>
      <c r="AA65" s="28"/>
      <c r="AB65" s="29"/>
      <c r="AC65" s="93"/>
      <c r="AD65" s="94">
        <v>2</v>
      </c>
      <c r="AE65" s="96">
        <f>IF(AD65=0,0,IF(AD65=1,IF(AC$5&gt;40,48,IF(INT(AC$5/5)-AC$5/5=0,AC$5+MIN(INT(AC$5/5),8),AC$5+1+MIN(INT(AC$5/5),8))),IF(AD65=2,IF(AC$5&gt;40,44,IF(INT(AC$5/8)-AC$5/8=0,AC$5-1+MIN(INT(AC$5/8),5),AC$5+MIN(INT(AC$5/8),5))),IF(AD65=3,IF(AC$5&gt;40,41,IF(INT(AC$5/13)-AC$5/13=0,AC$5-2+MIN(INT(AC$5/13),3),AC$5-1+MIN(INT(AC$5/13),2))),IF(AC$5&gt;40,IF(AD65&gt;40,0,41-AD65),AC$5+1-AD65)))))</f>
        <v>21</v>
      </c>
      <c r="AF65" s="166"/>
      <c r="AG65" s="167"/>
      <c r="AH65" s="168"/>
      <c r="AI65" s="27"/>
      <c r="AJ65" s="28"/>
      <c r="AK65" s="32"/>
      <c r="AL65" s="21"/>
      <c r="AM65" s="54">
        <f t="shared" si="2"/>
        <v>2</v>
      </c>
      <c r="AN65" s="54">
        <f t="shared" si="5"/>
        <v>1</v>
      </c>
      <c r="AO65" s="56"/>
      <c r="AP65" s="44">
        <f t="shared" si="3"/>
        <v>2</v>
      </c>
      <c r="AQ65" s="16"/>
    </row>
    <row r="66" spans="1:43" s="22" customFormat="1" ht="12.75" customHeight="1">
      <c r="A66" s="259"/>
      <c r="B66" s="14" t="s">
        <v>31</v>
      </c>
      <c r="C66" s="60"/>
      <c r="D66" s="243" t="s">
        <v>101</v>
      </c>
      <c r="E66" s="234">
        <v>33312</v>
      </c>
      <c r="F66" s="251">
        <v>91015</v>
      </c>
      <c r="G66" s="235" t="s">
        <v>182</v>
      </c>
      <c r="H66" s="232"/>
      <c r="I66" s="31">
        <f t="shared" si="4"/>
        <v>21</v>
      </c>
      <c r="J66" s="227"/>
      <c r="K66" s="154"/>
      <c r="L66" s="36">
        <v>20</v>
      </c>
      <c r="M66" s="37">
        <f>IF(L66=0,0,IF(L66=1,IF(K$5&gt;40,48,IF(INT(K$5/5)-K$5/5=0,K$5+MIN(INT(K$5/5),8),K$5+1+MIN(INT(K$5/5),8))),IF(L66=2,IF(K$5&gt;40,44,IF(INT(K$5/8)-K$5/8=0,K$5-1+MIN(INT(K$5/8),5),K$5+MIN(INT(K$5/8),5))),IF(L66=3,IF(K$5&gt;40,41,IF(INT(K$5/13)-K$5/13=0,K$5-2+MIN(INT(K$5/13),3),K$5-1+MIN(INT(K$5/13),2))),IF(K$5&gt;40,IF(L66&gt;40,0,41-L66),K$5+1-L66)))))</f>
        <v>21</v>
      </c>
      <c r="N66" s="27"/>
      <c r="O66" s="28"/>
      <c r="P66" s="30"/>
      <c r="Q66" s="27"/>
      <c r="R66" s="28"/>
      <c r="S66" s="30"/>
      <c r="T66" s="27"/>
      <c r="U66" s="28"/>
      <c r="V66" s="30"/>
      <c r="W66" s="27"/>
      <c r="X66" s="28"/>
      <c r="Y66" s="29"/>
      <c r="Z66" s="27"/>
      <c r="AA66" s="28"/>
      <c r="AB66" s="29"/>
      <c r="AC66" s="93"/>
      <c r="AD66" s="94">
        <v>6</v>
      </c>
      <c r="AE66" s="96">
        <f>IF(AD66=0,0,IF(AD66=1,IF(AC$5&gt;40,48,IF(INT(AC$5/5)-AC$5/5=0,AC$5+MIN(INT(AC$5/5),8),AC$5+1+MIN(INT(AC$5/5),8))),IF(AD66=2,IF(AC$5&gt;40,44,IF(INT(AC$5/8)-AC$5/8=0,AC$5-1+MIN(INT(AC$5/8),5),AC$5+MIN(INT(AC$5/8),5))),IF(AD66=3,IF(AC$5&gt;40,41,IF(INT(AC$5/13)-AC$5/13=0,AC$5-2+MIN(INT(AC$5/13),3),AC$5-1+MIN(INT(AC$5/13),2))),IF(AC$5&gt;40,IF(AD66&gt;40,0,41-AD66),AC$5+1-AD66)))))</f>
        <v>14</v>
      </c>
      <c r="AF66" s="166"/>
      <c r="AG66" s="167"/>
      <c r="AH66" s="168"/>
      <c r="AI66" s="27"/>
      <c r="AJ66" s="28"/>
      <c r="AK66" s="32"/>
      <c r="AL66" s="21"/>
      <c r="AM66" s="54">
        <f t="shared" si="2"/>
        <v>2</v>
      </c>
      <c r="AN66" s="54">
        <f t="shared" si="5"/>
        <v>1</v>
      </c>
      <c r="AO66" s="56"/>
      <c r="AP66" s="44">
        <f t="shared" si="3"/>
        <v>2</v>
      </c>
      <c r="AQ66" s="16"/>
    </row>
    <row r="67" spans="1:43" s="22" customFormat="1" ht="12.75" customHeight="1">
      <c r="A67" s="259"/>
      <c r="B67" s="38" t="s">
        <v>127</v>
      </c>
      <c r="C67" s="107"/>
      <c r="D67" s="41" t="s">
        <v>121</v>
      </c>
      <c r="E67" s="72">
        <v>31554</v>
      </c>
      <c r="F67" s="252">
        <v>100027</v>
      </c>
      <c r="G67" s="235" t="s">
        <v>133</v>
      </c>
      <c r="H67" s="232"/>
      <c r="I67" s="31">
        <f t="shared" si="4"/>
        <v>21</v>
      </c>
      <c r="J67" s="227"/>
      <c r="K67" s="47"/>
      <c r="L67" s="36"/>
      <c r="M67" s="37"/>
      <c r="N67" s="27"/>
      <c r="O67" s="28"/>
      <c r="P67" s="30"/>
      <c r="Q67" s="27"/>
      <c r="R67" s="28">
        <v>1</v>
      </c>
      <c r="S67" s="30">
        <f>IF(R67=0,0,IF(R67=1,IF(Q$5&gt;40,48,IF(INT(Q$5/5)-Q$5/5=0,Q$5+MIN(INT(Q$5/5),8),Q$5+1+MIN(INT(Q$5/5),8))),IF(R67=2,IF(Q$5&gt;40,44,IF(INT(Q$5/8)-Q$5/8=0,Q$5-1+MIN(INT(Q$5/8),5),Q$5+MIN(INT(Q$5/8),5))),IF(R67=3,IF(Q$5&gt;40,41,IF(INT(Q$5/13)-Q$5/13=0,Q$5-2+MIN(INT(Q$5/13),3),Q$5-1+MIN(INT(Q$5/13),2))),IF(Q$5&gt;40,IF(R67&gt;40,0,41-R67),Q$5+1-R67)))))</f>
        <v>21</v>
      </c>
      <c r="T67" s="27"/>
      <c r="U67" s="28"/>
      <c r="V67" s="30"/>
      <c r="W67" s="27"/>
      <c r="X67" s="28"/>
      <c r="Y67" s="30"/>
      <c r="Z67" s="27"/>
      <c r="AA67" s="28"/>
      <c r="AB67" s="30"/>
      <c r="AC67" s="93"/>
      <c r="AD67" s="94"/>
      <c r="AE67" s="96"/>
      <c r="AF67" s="166"/>
      <c r="AG67" s="167"/>
      <c r="AH67" s="170"/>
      <c r="AI67" s="27"/>
      <c r="AJ67" s="28"/>
      <c r="AK67" s="32"/>
      <c r="AL67" s="21"/>
      <c r="AM67" s="54">
        <f t="shared" si="2"/>
        <v>1</v>
      </c>
      <c r="AN67" s="54">
        <f t="shared" si="5"/>
        <v>1</v>
      </c>
      <c r="AO67" s="56"/>
      <c r="AP67" s="44">
        <f t="shared" si="3"/>
        <v>1</v>
      </c>
      <c r="AQ67" s="16"/>
    </row>
    <row r="68" spans="1:43" s="22" customFormat="1" ht="12.75" customHeight="1">
      <c r="A68" s="85"/>
      <c r="B68" s="14" t="s">
        <v>255</v>
      </c>
      <c r="C68" s="50"/>
      <c r="D68" s="41" t="s">
        <v>104</v>
      </c>
      <c r="E68" s="72">
        <v>32402</v>
      </c>
      <c r="F68" s="251">
        <v>103183</v>
      </c>
      <c r="G68" s="240">
        <v>50168</v>
      </c>
      <c r="H68" s="232"/>
      <c r="I68" s="31">
        <f t="shared" si="4"/>
        <v>21</v>
      </c>
      <c r="J68" s="227"/>
      <c r="K68" s="47"/>
      <c r="L68" s="36"/>
      <c r="M68" s="37"/>
      <c r="N68" s="27"/>
      <c r="O68" s="28"/>
      <c r="P68" s="33"/>
      <c r="Q68" s="27"/>
      <c r="R68" s="28"/>
      <c r="S68" s="33"/>
      <c r="T68" s="27"/>
      <c r="U68" s="28"/>
      <c r="V68" s="33"/>
      <c r="W68" s="27"/>
      <c r="X68" s="28">
        <v>6</v>
      </c>
      <c r="Y68" s="33">
        <f>IF(X68=0,0,IF(X68=1,IF(W$5&gt;40,48,IF(INT(W$5/5)-W$5/5=0,W$5+MIN(INT(W$5/5),8),W$5+1+MIN(INT(W$5/5),8))),IF(X68=2,IF(W$5&gt;40,44,IF(INT(W$5/8)-W$5/8=0,W$5-1+MIN(INT(W$5/8),5),W$5+MIN(INT(W$5/8),5))),IF(X68=3,IF(W$5&gt;40,41,IF(INT(W$5/13)-W$5/13=0,W$5-2+MIN(INT(W$5/13),3),W$5-1+MIN(INT(W$5/13),2))),IF(W$5&gt;40,IF(X68&gt;40,0,41-X68),W$5+1-X68)))))</f>
        <v>21</v>
      </c>
      <c r="Z68" s="27"/>
      <c r="AA68" s="28"/>
      <c r="AB68" s="33"/>
      <c r="AC68" s="93"/>
      <c r="AD68" s="94"/>
      <c r="AE68" s="98"/>
      <c r="AF68" s="166"/>
      <c r="AG68" s="167"/>
      <c r="AH68" s="169"/>
      <c r="AI68" s="27"/>
      <c r="AJ68" s="28"/>
      <c r="AK68" s="32"/>
      <c r="AL68" s="21"/>
      <c r="AM68" s="54">
        <f t="shared" si="2"/>
        <v>1</v>
      </c>
      <c r="AN68" s="54">
        <f t="shared" si="5"/>
        <v>1</v>
      </c>
      <c r="AO68" s="56"/>
      <c r="AP68" s="44">
        <f t="shared" si="3"/>
        <v>1</v>
      </c>
      <c r="AQ68" s="16"/>
    </row>
    <row r="69" spans="1:43" s="22" customFormat="1" ht="12.75" customHeight="1">
      <c r="A69" s="259">
        <f>ROW(A69)-8</f>
        <v>61</v>
      </c>
      <c r="B69" s="136" t="s">
        <v>386</v>
      </c>
      <c r="C69" s="107"/>
      <c r="D69" s="41" t="s">
        <v>280</v>
      </c>
      <c r="E69" s="72">
        <v>25802</v>
      </c>
      <c r="F69" s="252">
        <v>102722</v>
      </c>
      <c r="G69" s="240" t="s">
        <v>299</v>
      </c>
      <c r="H69" s="232"/>
      <c r="I69" s="31">
        <f t="shared" si="4"/>
        <v>20</v>
      </c>
      <c r="J69" s="227"/>
      <c r="K69" s="141"/>
      <c r="L69" s="36"/>
      <c r="M69" s="37"/>
      <c r="N69" s="27"/>
      <c r="O69" s="28"/>
      <c r="P69" s="33"/>
      <c r="Q69" s="27"/>
      <c r="R69" s="28"/>
      <c r="S69" s="29"/>
      <c r="T69" s="27"/>
      <c r="U69" s="28"/>
      <c r="V69" s="33"/>
      <c r="W69" s="27"/>
      <c r="X69" s="28"/>
      <c r="Y69" s="29"/>
      <c r="Z69" s="27"/>
      <c r="AA69" s="28">
        <v>21</v>
      </c>
      <c r="AB69" s="29">
        <f>IF(AA69=0,0,IF(AA69=1,IF(Z$5&gt;40,48,IF(INT(Z$5/5)-Z$5/5=0,Z$5+MIN(INT(Z$5/5),8),Z$5+1+MIN(INT(Z$5/5),8))),IF(AA69=2,IF(Z$5&gt;40,44,IF(INT(Z$5/8)-Z$5/8=0,Z$5-1+MIN(INT(Z$5/8),5),Z$5+MIN(INT(Z$5/8),5))),IF(AA69=3,IF(Z$5&gt;40,41,IF(INT(Z$5/13)-Z$5/13=0,Z$5-2+MIN(INT(Z$5/13),3),Z$5-1+MIN(INT(Z$5/13),2))),IF(Z$5&gt;40,IF(AA69&gt;40,0,41-AA69),Z$5+1-AA69)))))</f>
        <v>20</v>
      </c>
      <c r="AC69" s="93"/>
      <c r="AD69" s="94"/>
      <c r="AE69" s="95"/>
      <c r="AF69" s="166"/>
      <c r="AG69" s="167"/>
      <c r="AH69" s="168"/>
      <c r="AI69" s="27"/>
      <c r="AJ69" s="28"/>
      <c r="AK69" s="32"/>
      <c r="AL69" s="21"/>
      <c r="AM69" s="54">
        <f t="shared" si="2"/>
        <v>1</v>
      </c>
      <c r="AN69" s="54">
        <f t="shared" si="5"/>
        <v>1</v>
      </c>
      <c r="AO69" s="56"/>
      <c r="AP69" s="44">
        <f t="shared" si="3"/>
        <v>1</v>
      </c>
      <c r="AQ69" s="16"/>
    </row>
    <row r="70" spans="1:43" s="22" customFormat="1" ht="12.75" customHeight="1">
      <c r="A70" s="85"/>
      <c r="B70" s="233" t="s">
        <v>32</v>
      </c>
      <c r="C70" s="60"/>
      <c r="D70" s="243" t="s">
        <v>101</v>
      </c>
      <c r="E70" s="236">
        <v>34250</v>
      </c>
      <c r="F70" s="251">
        <v>93443</v>
      </c>
      <c r="G70" s="235" t="s">
        <v>183</v>
      </c>
      <c r="H70" s="232"/>
      <c r="I70" s="31">
        <f t="shared" si="4"/>
        <v>20</v>
      </c>
      <c r="J70" s="227"/>
      <c r="K70" s="47"/>
      <c r="L70" s="36">
        <v>21</v>
      </c>
      <c r="M70" s="37">
        <f>IF(L70=0,0,IF(L70=1,IF(K$5&gt;40,48,IF(INT(K$5/5)-K$5/5=0,K$5+MIN(INT(K$5/5),8),K$5+1+MIN(INT(K$5/5),8))),IF(L70=2,IF(K$5&gt;40,44,IF(INT(K$5/8)-K$5/8=0,K$5-1+MIN(INT(K$5/8),5),K$5+MIN(INT(K$5/8),5))),IF(L70=3,IF(K$5&gt;40,41,IF(INT(K$5/13)-K$5/13=0,K$5-2+MIN(INT(K$5/13),3),K$5-1+MIN(INT(K$5/13),2))),IF(K$5&gt;40,IF(L70&gt;40,0,41-L70),K$5+1-L70)))))</f>
        <v>20</v>
      </c>
      <c r="N70" s="27"/>
      <c r="O70" s="28"/>
      <c r="P70" s="33"/>
      <c r="Q70" s="27"/>
      <c r="R70" s="28"/>
      <c r="S70" s="29"/>
      <c r="T70" s="27"/>
      <c r="U70" s="28"/>
      <c r="V70" s="33"/>
      <c r="W70" s="27"/>
      <c r="X70" s="28"/>
      <c r="Y70" s="29"/>
      <c r="Z70" s="27"/>
      <c r="AA70" s="28"/>
      <c r="AB70" s="29"/>
      <c r="AC70" s="93"/>
      <c r="AD70" s="94"/>
      <c r="AE70" s="95"/>
      <c r="AF70" s="166"/>
      <c r="AG70" s="167"/>
      <c r="AH70" s="168"/>
      <c r="AI70" s="27"/>
      <c r="AJ70" s="28"/>
      <c r="AK70" s="32"/>
      <c r="AL70" s="21"/>
      <c r="AM70" s="54">
        <f t="shared" si="2"/>
        <v>1</v>
      </c>
      <c r="AN70" s="54">
        <f t="shared" si="5"/>
        <v>1</v>
      </c>
      <c r="AO70" s="56"/>
      <c r="AP70" s="44">
        <f t="shared" si="3"/>
        <v>1</v>
      </c>
      <c r="AQ70" s="16"/>
    </row>
    <row r="71" spans="1:43" s="22" customFormat="1" ht="12.75" customHeight="1">
      <c r="A71" s="259">
        <f>ROW(A71)-8</f>
        <v>63</v>
      </c>
      <c r="B71" s="136" t="s">
        <v>409</v>
      </c>
      <c r="C71" s="137"/>
      <c r="D71" s="41" t="s">
        <v>280</v>
      </c>
      <c r="E71" s="72">
        <v>27613</v>
      </c>
      <c r="F71" s="253">
        <v>102707</v>
      </c>
      <c r="G71" s="240" t="s">
        <v>322</v>
      </c>
      <c r="H71" s="232"/>
      <c r="I71" s="31">
        <f t="shared" si="4"/>
        <v>19</v>
      </c>
      <c r="J71" s="227"/>
      <c r="K71" s="141"/>
      <c r="L71" s="36"/>
      <c r="M71" s="37"/>
      <c r="N71" s="27"/>
      <c r="O71" s="28"/>
      <c r="P71" s="33"/>
      <c r="Q71" s="27"/>
      <c r="R71" s="28"/>
      <c r="S71" s="29"/>
      <c r="T71" s="27"/>
      <c r="U71" s="28"/>
      <c r="V71" s="30"/>
      <c r="W71" s="27"/>
      <c r="X71" s="28"/>
      <c r="Y71" s="33"/>
      <c r="Z71" s="27"/>
      <c r="AA71" s="28">
        <v>45</v>
      </c>
      <c r="AB71" s="33">
        <f>IF(AA71=0,0,IF(AA71=1,IF(Z$5&gt;40,48,IF(INT(Z$5/5)-Z$5/5=0,Z$5+MIN(INT(Z$5/5),8),Z$5+1+MIN(INT(Z$5/5),8))),IF(AA71=2,IF(Z$5&gt;40,44,IF(INT(Z$5/8)-Z$5/8=0,Z$5-1+MIN(INT(Z$5/8),5),Z$5+MIN(INT(Z$5/8),5))),IF(AA71=3,IF(Z$5&gt;40,41,IF(INT(Z$5/13)-Z$5/13=0,Z$5-2+MIN(INT(Z$5/13),3),Z$5-1+MIN(INT(Z$5/13),2))),IF(Z$5&gt;40,IF(AA71&gt;40,0,41-AA71),Z$5+1-AA71)))))</f>
        <v>0</v>
      </c>
      <c r="AC71" s="93"/>
      <c r="AD71" s="94"/>
      <c r="AE71" s="95"/>
      <c r="AF71" s="166"/>
      <c r="AG71" s="167"/>
      <c r="AH71" s="169"/>
      <c r="AI71" s="27"/>
      <c r="AJ71" s="28">
        <v>22</v>
      </c>
      <c r="AK71" s="32">
        <f>IF(AJ71=0,0,IF(AJ71=1,IF(AI$5&gt;40,48,IF(INT(AI$5/5)-AI$5/5=0,AI$5+MIN(INT(AI$5/5),8),AI$5+1+MIN(INT(AI$5/5),8))),IF(AJ71=2,IF(AI$5&gt;40,44,IF(INT(AI$5/8)-AI$5/8=0,AI$5-1+MIN(INT(AI$5/8),5),AI$5+MIN(INT(AI$5/8),5))),IF(AJ71=3,IF(AI$5&gt;40,41,IF(INT(AI$5/13)-AI$5/13=0,AI$5-2+MIN(INT(AI$5/13),3),AI$5-1+MIN(INT(AI$5/13),2))),IF(AI$5&gt;40,IF(AJ71&gt;40,0,41-AJ71),AI$5+1-AJ71)))))</f>
        <v>19</v>
      </c>
      <c r="AL71" s="21"/>
      <c r="AM71" s="54">
        <f t="shared" si="2"/>
        <v>2</v>
      </c>
      <c r="AN71" s="54">
        <f t="shared" si="5"/>
        <v>1</v>
      </c>
      <c r="AO71" s="56"/>
      <c r="AP71" s="44">
        <f t="shared" si="3"/>
        <v>2</v>
      </c>
      <c r="AQ71" s="16"/>
    </row>
    <row r="72" spans="1:43" s="22" customFormat="1" ht="12.75" customHeight="1">
      <c r="A72" s="85"/>
      <c r="B72" s="14" t="s">
        <v>259</v>
      </c>
      <c r="C72" s="50"/>
      <c r="D72" s="41" t="s">
        <v>101</v>
      </c>
      <c r="E72" s="74">
        <v>30649</v>
      </c>
      <c r="F72" s="252">
        <v>102313</v>
      </c>
      <c r="G72" s="235" t="s">
        <v>258</v>
      </c>
      <c r="H72" s="232"/>
      <c r="I72" s="31">
        <f t="shared" si="4"/>
        <v>19</v>
      </c>
      <c r="J72" s="227"/>
      <c r="K72" s="47"/>
      <c r="L72" s="36"/>
      <c r="M72" s="37"/>
      <c r="N72" s="27"/>
      <c r="O72" s="28"/>
      <c r="P72" s="33"/>
      <c r="Q72" s="27"/>
      <c r="R72" s="28"/>
      <c r="S72" s="33"/>
      <c r="T72" s="27"/>
      <c r="U72" s="28"/>
      <c r="V72" s="33"/>
      <c r="W72" s="27"/>
      <c r="X72" s="28"/>
      <c r="Y72" s="33"/>
      <c r="Z72" s="27"/>
      <c r="AA72" s="28"/>
      <c r="AB72" s="33"/>
      <c r="AC72" s="93"/>
      <c r="AD72" s="94">
        <v>3</v>
      </c>
      <c r="AE72" s="96">
        <f>IF(AD72=0,0,IF(AD72=1,IF(AC$5&gt;40,48,IF(INT(AC$5/5)-AC$5/5=0,AC$5+MIN(INT(AC$5/5),8),AC$5+1+MIN(INT(AC$5/5),8))),IF(AD72=2,IF(AC$5&gt;40,44,IF(INT(AC$5/8)-AC$5/8=0,AC$5-1+MIN(INT(AC$5/8),5),AC$5+MIN(INT(AC$5/8),5))),IF(AD72=3,IF(AC$5&gt;40,41,IF(INT(AC$5/13)-AC$5/13=0,AC$5-2+MIN(INT(AC$5/13),3),AC$5-1+MIN(INT(AC$5/13),2))),IF(AC$5&gt;40,IF(AD72&gt;40,0,41-AD72),AC$5+1-AD72)))))</f>
        <v>19</v>
      </c>
      <c r="AF72" s="166"/>
      <c r="AG72" s="167"/>
      <c r="AH72" s="169"/>
      <c r="AI72" s="27"/>
      <c r="AJ72" s="28"/>
      <c r="AK72" s="32"/>
      <c r="AL72" s="21"/>
      <c r="AM72" s="54">
        <f t="shared" si="2"/>
        <v>1</v>
      </c>
      <c r="AN72" s="54">
        <f t="shared" si="5"/>
        <v>1</v>
      </c>
      <c r="AO72" s="56"/>
      <c r="AP72" s="44">
        <f t="shared" si="3"/>
        <v>1</v>
      </c>
      <c r="AQ72" s="16"/>
    </row>
    <row r="73" spans="1:43" s="22" customFormat="1" ht="12.75" customHeight="1">
      <c r="A73" s="259">
        <f>ROW(A73)-8</f>
        <v>65</v>
      </c>
      <c r="B73" s="136" t="s">
        <v>438</v>
      </c>
      <c r="C73" s="244" t="s">
        <v>107</v>
      </c>
      <c r="D73" s="41" t="s">
        <v>280</v>
      </c>
      <c r="E73" s="72">
        <v>37422</v>
      </c>
      <c r="F73" s="253">
        <v>102725</v>
      </c>
      <c r="G73" s="239" t="s">
        <v>350</v>
      </c>
      <c r="H73" s="232"/>
      <c r="I73" s="31">
        <f t="shared" si="4"/>
        <v>18</v>
      </c>
      <c r="J73" s="227"/>
      <c r="K73" s="47"/>
      <c r="L73" s="36"/>
      <c r="M73" s="37"/>
      <c r="N73" s="27"/>
      <c r="O73" s="28"/>
      <c r="P73" s="33"/>
      <c r="Q73" s="27"/>
      <c r="R73" s="28"/>
      <c r="S73" s="33"/>
      <c r="T73" s="27"/>
      <c r="U73" s="28"/>
      <c r="V73" s="33"/>
      <c r="W73" s="27"/>
      <c r="X73" s="28"/>
      <c r="Y73" s="33"/>
      <c r="Z73" s="27"/>
      <c r="AA73" s="28">
        <v>60</v>
      </c>
      <c r="AB73" s="33">
        <f>IF(AA73=0,0,IF(AA73=1,IF(Z$5&gt;40,48,IF(INT(Z$5/5)-Z$5/5=0,Z$5+MIN(INT(Z$5/5),8),Z$5+1+MIN(INT(Z$5/5),8))),IF(AA73=2,IF(Z$5&gt;40,44,IF(INT(Z$5/8)-Z$5/8=0,Z$5-1+MIN(INT(Z$5/8),5),Z$5+MIN(INT(Z$5/8),5))),IF(AA73=3,IF(Z$5&gt;40,41,IF(INT(Z$5/13)-Z$5/13=0,Z$5-2+MIN(INT(Z$5/13),3),Z$5-1+MIN(INT(Z$5/13),2))),IF(Z$5&gt;40,IF(AA73&gt;40,0,41-AA73),Z$5+1-AA73)))))</f>
        <v>0</v>
      </c>
      <c r="AC73" s="93"/>
      <c r="AD73" s="94"/>
      <c r="AE73" s="95"/>
      <c r="AF73" s="166"/>
      <c r="AG73" s="167"/>
      <c r="AH73" s="169"/>
      <c r="AI73" s="27"/>
      <c r="AJ73" s="28">
        <v>23</v>
      </c>
      <c r="AK73" s="32">
        <f>IF(AJ73=0,0,IF(AJ73=1,IF(AI$5&gt;40,48,IF(INT(AI$5/5)-AI$5/5=0,AI$5+MIN(INT(AI$5/5),8),AI$5+1+MIN(INT(AI$5/5),8))),IF(AJ73=2,IF(AI$5&gt;40,44,IF(INT(AI$5/8)-AI$5/8=0,AI$5-1+MIN(INT(AI$5/8),5),AI$5+MIN(INT(AI$5/8),5))),IF(AJ73=3,IF(AI$5&gt;40,41,IF(INT(AI$5/13)-AI$5/13=0,AI$5-2+MIN(INT(AI$5/13),3),AI$5-1+MIN(INT(AI$5/13),2))),IF(AI$5&gt;40,IF(AJ73&gt;40,0,41-AJ73),AI$5+1-AJ73)))))</f>
        <v>18</v>
      </c>
      <c r="AL73" s="21"/>
      <c r="AM73" s="54">
        <f aca="true" t="shared" si="6" ref="AM73:AM136">COUNT(L73,O73,R73,U73,X73,AA73,AJ73,AD73,AG73)</f>
        <v>2</v>
      </c>
      <c r="AN73" s="54">
        <f t="shared" si="5"/>
        <v>1</v>
      </c>
      <c r="AO73" s="56"/>
      <c r="AP73" s="44">
        <f aca="true" t="shared" si="7" ref="AP73:AP136">COUNT(K73:AK73)/2</f>
        <v>2</v>
      </c>
      <c r="AQ73" s="16"/>
    </row>
    <row r="74" spans="1:43" s="22" customFormat="1" ht="12.75" customHeight="1">
      <c r="A74" s="259"/>
      <c r="B74" s="14" t="s">
        <v>368</v>
      </c>
      <c r="C74" s="50"/>
      <c r="D74" s="41" t="s">
        <v>364</v>
      </c>
      <c r="E74" s="72">
        <v>29239</v>
      </c>
      <c r="F74" s="252">
        <v>101176</v>
      </c>
      <c r="G74" s="238">
        <v>200556</v>
      </c>
      <c r="H74" s="232"/>
      <c r="I74" s="31">
        <f aca="true" t="shared" si="8" ref="I74:I137">MAX(M74,AE74)+MAX(AB74,AK74)+P74+S74+V74+Y74+AH74</f>
        <v>18</v>
      </c>
      <c r="J74" s="227"/>
      <c r="K74" s="110"/>
      <c r="L74" s="36"/>
      <c r="M74" s="37"/>
      <c r="N74" s="27"/>
      <c r="O74" s="28"/>
      <c r="P74" s="29"/>
      <c r="Q74" s="27"/>
      <c r="R74" s="28"/>
      <c r="S74" s="29"/>
      <c r="T74" s="27"/>
      <c r="U74" s="28">
        <v>10</v>
      </c>
      <c r="V74" s="33">
        <f>IF(U74=0,0,IF(U74=1,IF(T$5&gt;40,48,IF(INT(T$5/5)-T$5/5=0,T$5+MIN(INT(T$5/5),8),T$5+1+MIN(INT(T$5/5),8))),IF(U74=2,IF(T$5&gt;40,44,IF(INT(T$5/8)-T$5/8=0,T$5-1+MIN(INT(T$5/8),5),T$5+MIN(INT(T$5/8),5))),IF(U74=3,IF(T$5&gt;40,41,IF(INT(T$5/13)-T$5/13=0,T$5-2+MIN(INT(T$5/13),3),T$5-1+MIN(INT(T$5/13),2))),IF(T$5&gt;40,IF(U74&gt;40,0,41-U74),T$5+1-U74)))))</f>
        <v>18</v>
      </c>
      <c r="W74" s="27"/>
      <c r="X74" s="28"/>
      <c r="Y74" s="33"/>
      <c r="Z74" s="27"/>
      <c r="AA74" s="28"/>
      <c r="AB74" s="33"/>
      <c r="AC74" s="93"/>
      <c r="AD74" s="94"/>
      <c r="AE74" s="98"/>
      <c r="AF74" s="166"/>
      <c r="AG74" s="167"/>
      <c r="AH74" s="169"/>
      <c r="AI74" s="27"/>
      <c r="AJ74" s="28"/>
      <c r="AK74" s="32"/>
      <c r="AL74" s="21"/>
      <c r="AM74" s="54">
        <f t="shared" si="6"/>
        <v>1</v>
      </c>
      <c r="AN74" s="54">
        <f aca="true" t="shared" si="9" ref="AN74:AN137">MAX(COUNT(M74),COUNT(AE74))+MAX(COUNT(AB74),COUNT(AK74))+COUNT(P74,S74,V74,Y74,AH74)</f>
        <v>1</v>
      </c>
      <c r="AO74" s="56"/>
      <c r="AP74" s="44">
        <f t="shared" si="7"/>
        <v>1</v>
      </c>
      <c r="AQ74" s="16"/>
    </row>
    <row r="75" spans="1:43" s="22" customFormat="1" ht="12.75" customHeight="1">
      <c r="A75" s="259"/>
      <c r="B75" s="14" t="s">
        <v>34</v>
      </c>
      <c r="C75" s="50"/>
      <c r="D75" s="51" t="s">
        <v>101</v>
      </c>
      <c r="E75" s="74">
        <v>32289</v>
      </c>
      <c r="F75" s="251">
        <v>90745</v>
      </c>
      <c r="G75" s="235" t="s">
        <v>185</v>
      </c>
      <c r="H75" s="232"/>
      <c r="I75" s="31">
        <f t="shared" si="8"/>
        <v>18</v>
      </c>
      <c r="J75" s="227"/>
      <c r="K75" s="47"/>
      <c r="L75" s="36">
        <v>23</v>
      </c>
      <c r="M75" s="37">
        <f>IF(L75=0,0,IF(L75=1,IF(K$5&gt;40,48,IF(INT(K$5/5)-K$5/5=0,K$5+MIN(INT(K$5/5),8),K$5+1+MIN(INT(K$5/5),8))),IF(L75=2,IF(K$5&gt;40,44,IF(INT(K$5/8)-K$5/8=0,K$5-1+MIN(INT(K$5/8),5),K$5+MIN(INT(K$5/8),5))),IF(L75=3,IF(K$5&gt;40,41,IF(INT(K$5/13)-K$5/13=0,K$5-2+MIN(INT(K$5/13),3),K$5-1+MIN(INT(K$5/13),2))),IF(K$5&gt;40,IF(L75&gt;40,0,41-L75),K$5+1-L75)))))</f>
        <v>18</v>
      </c>
      <c r="N75" s="27"/>
      <c r="O75" s="28"/>
      <c r="P75" s="29"/>
      <c r="Q75" s="27"/>
      <c r="R75" s="28"/>
      <c r="S75" s="33"/>
      <c r="T75" s="27"/>
      <c r="U75" s="28"/>
      <c r="V75" s="33"/>
      <c r="W75" s="27"/>
      <c r="X75" s="28"/>
      <c r="Y75" s="33"/>
      <c r="Z75" s="27"/>
      <c r="AA75" s="28"/>
      <c r="AB75" s="33"/>
      <c r="AC75" s="93"/>
      <c r="AD75" s="94"/>
      <c r="AE75" s="98"/>
      <c r="AF75" s="166"/>
      <c r="AG75" s="167"/>
      <c r="AH75" s="169"/>
      <c r="AI75" s="27"/>
      <c r="AJ75" s="28"/>
      <c r="AK75" s="32"/>
      <c r="AL75" s="21"/>
      <c r="AM75" s="54">
        <f t="shared" si="6"/>
        <v>1</v>
      </c>
      <c r="AN75" s="54">
        <f t="shared" si="9"/>
        <v>1</v>
      </c>
      <c r="AO75" s="56"/>
      <c r="AP75" s="44">
        <f t="shared" si="7"/>
        <v>1</v>
      </c>
      <c r="AQ75" s="16"/>
    </row>
    <row r="76" spans="1:43" s="22" customFormat="1" ht="12.75" customHeight="1">
      <c r="A76" s="85"/>
      <c r="B76" s="14" t="s">
        <v>67</v>
      </c>
      <c r="C76" s="50"/>
      <c r="D76" s="41" t="s">
        <v>101</v>
      </c>
      <c r="E76" s="87">
        <v>32625</v>
      </c>
      <c r="F76" s="252">
        <v>92436</v>
      </c>
      <c r="G76" s="235" t="s">
        <v>215</v>
      </c>
      <c r="H76" s="232"/>
      <c r="I76" s="31">
        <f t="shared" si="8"/>
        <v>18</v>
      </c>
      <c r="J76" s="227"/>
      <c r="K76" s="47"/>
      <c r="L76" s="36">
        <v>55</v>
      </c>
      <c r="M76" s="37">
        <f>IF(L76=0,0,IF(L76=1,IF(K$5&gt;40,48,IF(INT(K$5/5)-K$5/5=0,K$5+MIN(INT(K$5/5),8),K$5+1+MIN(INT(K$5/5),8))),IF(L76=2,IF(K$5&gt;40,44,IF(INT(K$5/8)-K$5/8=0,K$5-1+MIN(INT(K$5/8),5),K$5+MIN(INT(K$5/8),5))),IF(L76=3,IF(K$5&gt;40,41,IF(INT(K$5/13)-K$5/13=0,K$5-2+MIN(INT(K$5/13),3),K$5-1+MIN(INT(K$5/13),2))),IF(K$5&gt;40,IF(L76&gt;40,0,41-L76),K$5+1-L76)))))</f>
        <v>0</v>
      </c>
      <c r="N76" s="27"/>
      <c r="O76" s="28"/>
      <c r="P76" s="30"/>
      <c r="Q76" s="27"/>
      <c r="R76" s="28"/>
      <c r="S76" s="30"/>
      <c r="T76" s="27"/>
      <c r="U76" s="28"/>
      <c r="V76" s="30"/>
      <c r="W76" s="27"/>
      <c r="X76" s="28">
        <v>9</v>
      </c>
      <c r="Y76" s="29">
        <f>IF(X76=0,0,IF(X76=1,IF(W$5&gt;40,48,IF(INT(W$5/5)-W$5/5=0,W$5+MIN(INT(W$5/5),8),W$5+1+MIN(INT(W$5/5),8))),IF(X76=2,IF(W$5&gt;40,44,IF(INT(W$5/8)-W$5/8=0,W$5-1+MIN(INT(W$5/8),5),W$5+MIN(INT(W$5/8),5))),IF(X76=3,IF(W$5&gt;40,41,IF(INT(W$5/13)-W$5/13=0,W$5-2+MIN(INT(W$5/13),3),W$5-1+MIN(INT(W$5/13),2))),IF(W$5&gt;40,IF(X76&gt;40,0,41-X76),W$5+1-X76)))))</f>
        <v>18</v>
      </c>
      <c r="Z76" s="27"/>
      <c r="AA76" s="28"/>
      <c r="AB76" s="29"/>
      <c r="AC76" s="93"/>
      <c r="AD76" s="94"/>
      <c r="AE76" s="96"/>
      <c r="AF76" s="166"/>
      <c r="AG76" s="167"/>
      <c r="AH76" s="168"/>
      <c r="AI76" s="27"/>
      <c r="AJ76" s="28"/>
      <c r="AK76" s="32"/>
      <c r="AL76" s="21"/>
      <c r="AM76" s="54">
        <f t="shared" si="6"/>
        <v>2</v>
      </c>
      <c r="AN76" s="54">
        <f t="shared" si="9"/>
        <v>2</v>
      </c>
      <c r="AO76" s="56"/>
      <c r="AP76" s="44">
        <f t="shared" si="7"/>
        <v>2</v>
      </c>
      <c r="AQ76" s="16"/>
    </row>
    <row r="77" spans="1:43" s="22" customFormat="1" ht="12.75" customHeight="1">
      <c r="A77" s="259">
        <f>ROW(A77)-8</f>
        <v>69</v>
      </c>
      <c r="B77" s="136" t="s">
        <v>398</v>
      </c>
      <c r="C77" s="137"/>
      <c r="D77" s="41" t="s">
        <v>280</v>
      </c>
      <c r="E77" s="72">
        <v>28185</v>
      </c>
      <c r="F77" s="253">
        <v>102633</v>
      </c>
      <c r="G77" s="240" t="s">
        <v>310</v>
      </c>
      <c r="H77" s="232"/>
      <c r="I77" s="31">
        <f t="shared" si="8"/>
        <v>17</v>
      </c>
      <c r="J77" s="227"/>
      <c r="K77" s="141"/>
      <c r="L77" s="36"/>
      <c r="M77" s="37"/>
      <c r="N77" s="27"/>
      <c r="O77" s="28"/>
      <c r="P77" s="33"/>
      <c r="Q77" s="27"/>
      <c r="R77" s="28"/>
      <c r="S77" s="33"/>
      <c r="T77" s="27"/>
      <c r="U77" s="28"/>
      <c r="V77" s="33"/>
      <c r="W77" s="27"/>
      <c r="X77" s="28"/>
      <c r="Y77" s="33"/>
      <c r="Z77" s="27"/>
      <c r="AA77" s="28">
        <v>32</v>
      </c>
      <c r="AB77" s="33">
        <f>IF(AA77=0,0,IF(AA77=1,IF(Z$5&gt;40,48,IF(INT(Z$5/5)-Z$5/5=0,Z$5+MIN(INT(Z$5/5),8),Z$5+1+MIN(INT(Z$5/5),8))),IF(AA77=2,IF(Z$5&gt;40,44,IF(INT(Z$5/8)-Z$5/8=0,Z$5-1+MIN(INT(Z$5/8),5),Z$5+MIN(INT(Z$5/8),5))),IF(AA77=3,IF(Z$5&gt;40,41,IF(INT(Z$5/13)-Z$5/13=0,Z$5-2+MIN(INT(Z$5/13),3),Z$5-1+MIN(INT(Z$5/13),2))),IF(Z$5&gt;40,IF(AA77&gt;40,0,41-AA77),Z$5+1-AA77)))))</f>
        <v>9</v>
      </c>
      <c r="AC77" s="93"/>
      <c r="AD77" s="94"/>
      <c r="AE77" s="98"/>
      <c r="AF77" s="166"/>
      <c r="AG77" s="167"/>
      <c r="AH77" s="169"/>
      <c r="AI77" s="27"/>
      <c r="AJ77" s="28">
        <v>24</v>
      </c>
      <c r="AK77" s="32">
        <f>IF(AJ77=0,0,IF(AJ77=1,IF(AI$5&gt;40,48,IF(INT(AI$5/5)-AI$5/5=0,AI$5+MIN(INT(AI$5/5),8),AI$5+1+MIN(INT(AI$5/5),8))),IF(AJ77=2,IF(AI$5&gt;40,44,IF(INT(AI$5/8)-AI$5/8=0,AI$5-1+MIN(INT(AI$5/8),5),AI$5+MIN(INT(AI$5/8),5))),IF(AJ77=3,IF(AI$5&gt;40,41,IF(INT(AI$5/13)-AI$5/13=0,AI$5-2+MIN(INT(AI$5/13),3),AI$5-1+MIN(INT(AI$5/13),2))),IF(AI$5&gt;40,IF(AJ77&gt;40,0,41-AJ77),AI$5+1-AJ77)))))</f>
        <v>17</v>
      </c>
      <c r="AL77" s="21"/>
      <c r="AM77" s="54">
        <f t="shared" si="6"/>
        <v>2</v>
      </c>
      <c r="AN77" s="54">
        <f t="shared" si="9"/>
        <v>1</v>
      </c>
      <c r="AO77" s="56"/>
      <c r="AP77" s="44">
        <f t="shared" si="7"/>
        <v>2</v>
      </c>
      <c r="AQ77" s="16"/>
    </row>
    <row r="78" spans="1:43" s="22" customFormat="1" ht="12.75" customHeight="1">
      <c r="A78" s="259"/>
      <c r="B78" s="38" t="s">
        <v>126</v>
      </c>
      <c r="C78" s="107"/>
      <c r="D78" s="41" t="s">
        <v>128</v>
      </c>
      <c r="E78" s="72">
        <v>32893</v>
      </c>
      <c r="F78" s="252">
        <v>101029</v>
      </c>
      <c r="G78" s="235" t="s">
        <v>135</v>
      </c>
      <c r="H78" s="232"/>
      <c r="I78" s="31">
        <f t="shared" si="8"/>
        <v>17</v>
      </c>
      <c r="J78" s="227"/>
      <c r="K78" s="47"/>
      <c r="L78" s="36"/>
      <c r="M78" s="37"/>
      <c r="N78" s="27"/>
      <c r="O78" s="28"/>
      <c r="P78" s="33"/>
      <c r="Q78" s="27"/>
      <c r="R78" s="28">
        <v>3</v>
      </c>
      <c r="S78" s="33">
        <f>IF(R78=0,0,IF(R78=1,IF(Q$5&gt;40,48,IF(INT(Q$5/5)-Q$5/5=0,Q$5+MIN(INT(Q$5/5),8),Q$5+1+MIN(INT(Q$5/5),8))),IF(R78=2,IF(Q$5&gt;40,44,IF(INT(Q$5/8)-Q$5/8=0,Q$5-1+MIN(INT(Q$5/8),5),Q$5+MIN(INT(Q$5/8),5))),IF(R78=3,IF(Q$5&gt;40,41,IF(INT(Q$5/13)-Q$5/13=0,Q$5-2+MIN(INT(Q$5/13),3),Q$5-1+MIN(INT(Q$5/13),2))),IF(Q$5&gt;40,IF(R78&gt;40,0,41-R78),Q$5+1-R78)))))</f>
        <v>17</v>
      </c>
      <c r="T78" s="27"/>
      <c r="U78" s="28"/>
      <c r="V78" s="29"/>
      <c r="W78" s="27"/>
      <c r="X78" s="28"/>
      <c r="Y78" s="33"/>
      <c r="Z78" s="27"/>
      <c r="AA78" s="28"/>
      <c r="AB78" s="29"/>
      <c r="AC78" s="93"/>
      <c r="AD78" s="94"/>
      <c r="AE78" s="95"/>
      <c r="AF78" s="166"/>
      <c r="AG78" s="167"/>
      <c r="AH78" s="168"/>
      <c r="AI78" s="27"/>
      <c r="AJ78" s="28"/>
      <c r="AK78" s="32"/>
      <c r="AL78" s="21"/>
      <c r="AM78" s="54">
        <f t="shared" si="6"/>
        <v>1</v>
      </c>
      <c r="AN78" s="54">
        <f t="shared" si="9"/>
        <v>1</v>
      </c>
      <c r="AO78" s="56"/>
      <c r="AP78" s="44">
        <f t="shared" si="7"/>
        <v>1</v>
      </c>
      <c r="AQ78" s="16"/>
    </row>
    <row r="79" spans="1:43" s="22" customFormat="1" ht="12.75" customHeight="1">
      <c r="A79" s="85"/>
      <c r="B79" s="14" t="s">
        <v>35</v>
      </c>
      <c r="C79" s="50" t="s">
        <v>107</v>
      </c>
      <c r="D79" s="51" t="s">
        <v>101</v>
      </c>
      <c r="E79" s="72">
        <v>36867</v>
      </c>
      <c r="F79" s="251">
        <v>92999</v>
      </c>
      <c r="G79" s="235" t="s">
        <v>186</v>
      </c>
      <c r="H79" s="232"/>
      <c r="I79" s="31">
        <f t="shared" si="8"/>
        <v>17</v>
      </c>
      <c r="J79" s="227"/>
      <c r="K79" s="47"/>
      <c r="L79" s="36">
        <v>24</v>
      </c>
      <c r="M79" s="37">
        <f>IF(L79=0,0,IF(L79=1,IF(K$5&gt;40,48,IF(INT(K$5/5)-K$5/5=0,K$5+MIN(INT(K$5/5),8),K$5+1+MIN(INT(K$5/5),8))),IF(L79=2,IF(K$5&gt;40,44,IF(INT(K$5/8)-K$5/8=0,K$5-1+MIN(INT(K$5/8),5),K$5+MIN(INT(K$5/8),5))),IF(L79=3,IF(K$5&gt;40,41,IF(INT(K$5/13)-K$5/13=0,K$5-2+MIN(INT(K$5/13),3),K$5-1+MIN(INT(K$5/13),2))),IF(K$5&gt;40,IF(L79&gt;40,0,41-L79),K$5+1-L79)))))</f>
        <v>17</v>
      </c>
      <c r="N79" s="27"/>
      <c r="O79" s="28"/>
      <c r="P79" s="33"/>
      <c r="Q79" s="27"/>
      <c r="R79" s="28"/>
      <c r="S79" s="33"/>
      <c r="T79" s="27"/>
      <c r="U79" s="28"/>
      <c r="V79" s="33"/>
      <c r="W79" s="27"/>
      <c r="X79" s="28"/>
      <c r="Y79" s="33"/>
      <c r="Z79" s="27"/>
      <c r="AA79" s="28"/>
      <c r="AB79" s="33"/>
      <c r="AC79" s="93"/>
      <c r="AD79" s="94"/>
      <c r="AE79" s="98"/>
      <c r="AF79" s="166"/>
      <c r="AG79" s="167"/>
      <c r="AH79" s="169"/>
      <c r="AI79" s="27"/>
      <c r="AJ79" s="28"/>
      <c r="AK79" s="32"/>
      <c r="AL79" s="21"/>
      <c r="AM79" s="54">
        <f t="shared" si="6"/>
        <v>1</v>
      </c>
      <c r="AN79" s="54">
        <f t="shared" si="9"/>
        <v>1</v>
      </c>
      <c r="AO79" s="56"/>
      <c r="AP79" s="44">
        <f t="shared" si="7"/>
        <v>1</v>
      </c>
      <c r="AQ79" s="16"/>
    </row>
    <row r="80" spans="1:43" s="22" customFormat="1" ht="12.75" customHeight="1">
      <c r="A80" s="259">
        <f>ROW(A80)-8</f>
        <v>72</v>
      </c>
      <c r="B80" s="14" t="s">
        <v>42</v>
      </c>
      <c r="C80" s="50"/>
      <c r="D80" s="41" t="s">
        <v>101</v>
      </c>
      <c r="E80" s="74">
        <v>31756</v>
      </c>
      <c r="F80" s="252">
        <v>90744</v>
      </c>
      <c r="G80" s="235" t="s">
        <v>192</v>
      </c>
      <c r="H80" s="232"/>
      <c r="I80" s="31">
        <f t="shared" si="8"/>
        <v>16</v>
      </c>
      <c r="J80" s="227"/>
      <c r="K80" s="47"/>
      <c r="L80" s="36">
        <v>32</v>
      </c>
      <c r="M80" s="37">
        <f>IF(L80=0,0,IF(L80=1,IF(K$5&gt;40,48,IF(INT(K$5/5)-K$5/5=0,K$5+MIN(INT(K$5/5),8),K$5+1+MIN(INT(K$5/5),8))),IF(L80=2,IF(K$5&gt;40,44,IF(INT(K$5/8)-K$5/8=0,K$5-1+MIN(INT(K$5/8),5),K$5+MIN(INT(K$5/8),5))),IF(L80=3,IF(K$5&gt;40,41,IF(INT(K$5/13)-K$5/13=0,K$5-2+MIN(INT(K$5/13),3),K$5-1+MIN(INT(K$5/13),2))),IF(K$5&gt;40,IF(L80&gt;40,0,41-L80),K$5+1-L80)))))</f>
        <v>9</v>
      </c>
      <c r="N80" s="27"/>
      <c r="O80" s="28"/>
      <c r="P80" s="33"/>
      <c r="Q80" s="27"/>
      <c r="R80" s="28"/>
      <c r="S80" s="33"/>
      <c r="T80" s="27"/>
      <c r="U80" s="28"/>
      <c r="V80" s="33"/>
      <c r="W80" s="27"/>
      <c r="X80" s="28">
        <v>15</v>
      </c>
      <c r="Y80" s="33">
        <v>7</v>
      </c>
      <c r="Z80" s="27"/>
      <c r="AA80" s="28"/>
      <c r="AB80" s="33"/>
      <c r="AC80" s="93"/>
      <c r="AD80" s="94"/>
      <c r="AE80" s="98"/>
      <c r="AF80" s="166"/>
      <c r="AG80" s="167"/>
      <c r="AH80" s="169"/>
      <c r="AI80" s="27"/>
      <c r="AJ80" s="28"/>
      <c r="AK80" s="32"/>
      <c r="AL80" s="21"/>
      <c r="AM80" s="54">
        <f t="shared" si="6"/>
        <v>2</v>
      </c>
      <c r="AN80" s="54">
        <f t="shared" si="9"/>
        <v>2</v>
      </c>
      <c r="AO80" s="56"/>
      <c r="AP80" s="44">
        <f t="shared" si="7"/>
        <v>2</v>
      </c>
      <c r="AQ80" s="16"/>
    </row>
    <row r="81" spans="1:43" s="22" customFormat="1" ht="12.75" customHeight="1">
      <c r="A81" s="259"/>
      <c r="B81" s="14" t="s">
        <v>36</v>
      </c>
      <c r="C81" s="50"/>
      <c r="D81" s="51" t="s">
        <v>101</v>
      </c>
      <c r="E81" s="74">
        <v>25754</v>
      </c>
      <c r="F81" s="251">
        <v>90760</v>
      </c>
      <c r="G81" s="235" t="s">
        <v>187</v>
      </c>
      <c r="H81" s="232"/>
      <c r="I81" s="31">
        <f t="shared" si="8"/>
        <v>16</v>
      </c>
      <c r="J81" s="227"/>
      <c r="K81" s="47"/>
      <c r="L81" s="36">
        <v>25</v>
      </c>
      <c r="M81" s="37">
        <f>IF(L81=0,0,IF(L81=1,IF(K$5&gt;40,48,IF(INT(K$5/5)-K$5/5=0,K$5+MIN(INT(K$5/5),8),K$5+1+MIN(INT(K$5/5),8))),IF(L81=2,IF(K$5&gt;40,44,IF(INT(K$5/8)-K$5/8=0,K$5-1+MIN(INT(K$5/8),5),K$5+MIN(INT(K$5/8),5))),IF(L81=3,IF(K$5&gt;40,41,IF(INT(K$5/13)-K$5/13=0,K$5-2+MIN(INT(K$5/13),3),K$5-1+MIN(INT(K$5/13),2))),IF(K$5&gt;40,IF(L81&gt;40,0,41-L81),K$5+1-L81)))))</f>
        <v>16</v>
      </c>
      <c r="N81" s="27"/>
      <c r="O81" s="28"/>
      <c r="P81" s="33"/>
      <c r="Q81" s="27"/>
      <c r="R81" s="28"/>
      <c r="S81" s="33"/>
      <c r="T81" s="27"/>
      <c r="U81" s="28"/>
      <c r="V81" s="33"/>
      <c r="W81" s="27"/>
      <c r="X81" s="28"/>
      <c r="Y81" s="29"/>
      <c r="Z81" s="27"/>
      <c r="AA81" s="28"/>
      <c r="AB81" s="29"/>
      <c r="AC81" s="93"/>
      <c r="AD81" s="94"/>
      <c r="AE81" s="95"/>
      <c r="AF81" s="166"/>
      <c r="AG81" s="167"/>
      <c r="AH81" s="168"/>
      <c r="AI81" s="27"/>
      <c r="AJ81" s="28"/>
      <c r="AK81" s="32"/>
      <c r="AL81" s="21"/>
      <c r="AM81" s="54">
        <f t="shared" si="6"/>
        <v>1</v>
      </c>
      <c r="AN81" s="54">
        <f t="shared" si="9"/>
        <v>1</v>
      </c>
      <c r="AO81" s="56"/>
      <c r="AP81" s="44">
        <f t="shared" si="7"/>
        <v>1</v>
      </c>
      <c r="AQ81" s="16"/>
    </row>
    <row r="82" spans="1:43" s="22" customFormat="1" ht="12.75" customHeight="1">
      <c r="A82" s="259"/>
      <c r="B82" s="14" t="s">
        <v>74</v>
      </c>
      <c r="C82" s="50" t="s">
        <v>107</v>
      </c>
      <c r="D82" s="41" t="s">
        <v>101</v>
      </c>
      <c r="E82" s="72">
        <v>37062</v>
      </c>
      <c r="F82" s="252">
        <v>91321</v>
      </c>
      <c r="G82" s="235" t="s">
        <v>221</v>
      </c>
      <c r="H82" s="232"/>
      <c r="I82" s="31">
        <f t="shared" si="8"/>
        <v>16</v>
      </c>
      <c r="J82" s="227"/>
      <c r="K82" s="47"/>
      <c r="L82" s="36">
        <v>55</v>
      </c>
      <c r="M82" s="37">
        <f>IF(L82=0,0,IF(L82=1,IF(K$5&gt;40,48,IF(INT(K$5/5)-K$5/5=0,K$5+MIN(INT(K$5/5),8),K$5+1+MIN(INT(K$5/5),8))),IF(L82=2,IF(K$5&gt;40,44,IF(INT(K$5/8)-K$5/8=0,K$5-1+MIN(INT(K$5/8),5),K$5+MIN(INT(K$5/8),5))),IF(L82=3,IF(K$5&gt;40,41,IF(INT(K$5/13)-K$5/13=0,K$5-2+MIN(INT(K$5/13),3),K$5-1+MIN(INT(K$5/13),2))),IF(K$5&gt;40,IF(L82&gt;40,0,41-L82),K$5+1-L82)))))</f>
        <v>0</v>
      </c>
      <c r="N82" s="27"/>
      <c r="O82" s="28"/>
      <c r="P82" s="33"/>
      <c r="Q82" s="27"/>
      <c r="R82" s="28"/>
      <c r="S82" s="33"/>
      <c r="T82" s="27"/>
      <c r="U82" s="28"/>
      <c r="V82" s="33"/>
      <c r="W82" s="27"/>
      <c r="X82" s="28"/>
      <c r="Y82" s="29"/>
      <c r="Z82" s="27"/>
      <c r="AA82" s="28"/>
      <c r="AB82" s="29"/>
      <c r="AC82" s="93"/>
      <c r="AD82" s="94">
        <v>4</v>
      </c>
      <c r="AE82" s="96">
        <f>IF(AD82=0,0,IF(AD82=1,IF(AC$5&gt;40,48,IF(INT(AC$5/5)-AC$5/5=0,AC$5+MIN(INT(AC$5/5),8),AC$5+1+MIN(INT(AC$5/5),8))),IF(AD82=2,IF(AC$5&gt;40,44,IF(INT(AC$5/8)-AC$5/8=0,AC$5-1+MIN(INT(AC$5/8),5),AC$5+MIN(INT(AC$5/8),5))),IF(AD82=3,IF(AC$5&gt;40,41,IF(INT(AC$5/13)-AC$5/13=0,AC$5-2+MIN(INT(AC$5/13),3),AC$5-1+MIN(INT(AC$5/13),2))),IF(AC$5&gt;40,IF(AD82&gt;40,0,41-AD82),AC$5+1-AD82)))))</f>
        <v>16</v>
      </c>
      <c r="AF82" s="166"/>
      <c r="AG82" s="167"/>
      <c r="AH82" s="168"/>
      <c r="AI82" s="27"/>
      <c r="AJ82" s="28"/>
      <c r="AK82" s="32"/>
      <c r="AL82" s="21"/>
      <c r="AM82" s="54">
        <f t="shared" si="6"/>
        <v>2</v>
      </c>
      <c r="AN82" s="54">
        <f t="shared" si="9"/>
        <v>1</v>
      </c>
      <c r="AO82" s="56"/>
      <c r="AP82" s="44">
        <f t="shared" si="7"/>
        <v>2</v>
      </c>
      <c r="AQ82" s="16"/>
    </row>
    <row r="83" spans="1:43" s="22" customFormat="1" ht="12.75" customHeight="1">
      <c r="A83" s="259"/>
      <c r="B83" s="136" t="s">
        <v>391</v>
      </c>
      <c r="C83" s="137"/>
      <c r="D83" s="41" t="s">
        <v>280</v>
      </c>
      <c r="E83" s="72">
        <v>27695</v>
      </c>
      <c r="F83" s="253">
        <v>102699</v>
      </c>
      <c r="G83" s="240" t="s">
        <v>303</v>
      </c>
      <c r="H83" s="232"/>
      <c r="I83" s="31">
        <f t="shared" si="8"/>
        <v>16</v>
      </c>
      <c r="J83" s="227"/>
      <c r="K83" s="141"/>
      <c r="L83" s="36"/>
      <c r="M83" s="37"/>
      <c r="N83" s="27"/>
      <c r="O83" s="28"/>
      <c r="P83" s="33"/>
      <c r="Q83" s="27"/>
      <c r="R83" s="28"/>
      <c r="S83" s="33"/>
      <c r="T83" s="27"/>
      <c r="U83" s="28"/>
      <c r="V83" s="33"/>
      <c r="W83" s="27"/>
      <c r="X83" s="28"/>
      <c r="Y83" s="33"/>
      <c r="Z83" s="27"/>
      <c r="AA83" s="28">
        <v>25</v>
      </c>
      <c r="AB83" s="33">
        <f>IF(AA83=0,0,IF(AA83=1,IF(Z$5&gt;40,48,IF(INT(Z$5/5)-Z$5/5=0,Z$5+MIN(INT(Z$5/5),8),Z$5+1+MIN(INT(Z$5/5),8))),IF(AA83=2,IF(Z$5&gt;40,44,IF(INT(Z$5/8)-Z$5/8=0,Z$5-1+MIN(INT(Z$5/8),5),Z$5+MIN(INT(Z$5/8),5))),IF(AA83=3,IF(Z$5&gt;40,41,IF(INT(Z$5/13)-Z$5/13=0,Z$5-2+MIN(INT(Z$5/13),3),Z$5-1+MIN(INT(Z$5/13),2))),IF(Z$5&gt;40,IF(AA83&gt;40,0,41-AA83),Z$5+1-AA83)))))</f>
        <v>16</v>
      </c>
      <c r="AC83" s="93"/>
      <c r="AD83" s="94"/>
      <c r="AE83" s="98"/>
      <c r="AF83" s="166"/>
      <c r="AG83" s="167"/>
      <c r="AH83" s="169"/>
      <c r="AI83" s="27"/>
      <c r="AJ83" s="28">
        <v>40</v>
      </c>
      <c r="AK83" s="32">
        <v>1</v>
      </c>
      <c r="AL83" s="21"/>
      <c r="AM83" s="54">
        <f t="shared" si="6"/>
        <v>2</v>
      </c>
      <c r="AN83" s="54">
        <f t="shared" si="9"/>
        <v>1</v>
      </c>
      <c r="AO83" s="56"/>
      <c r="AP83" s="44">
        <f t="shared" si="7"/>
        <v>2</v>
      </c>
      <c r="AQ83" s="16"/>
    </row>
    <row r="84" spans="1:43" s="22" customFormat="1" ht="12.75" customHeight="1">
      <c r="A84" s="259"/>
      <c r="B84" s="38" t="s">
        <v>369</v>
      </c>
      <c r="C84" s="107"/>
      <c r="D84" s="41" t="s">
        <v>102</v>
      </c>
      <c r="E84" s="72">
        <v>31658</v>
      </c>
      <c r="F84" s="252">
        <v>101318</v>
      </c>
      <c r="G84" s="239">
        <v>3459</v>
      </c>
      <c r="H84" s="232"/>
      <c r="I84" s="31">
        <f t="shared" si="8"/>
        <v>16</v>
      </c>
      <c r="J84" s="227"/>
      <c r="K84" s="140"/>
      <c r="L84" s="36"/>
      <c r="M84" s="37"/>
      <c r="N84" s="27"/>
      <c r="O84" s="28"/>
      <c r="P84" s="29"/>
      <c r="Q84" s="27"/>
      <c r="R84" s="28"/>
      <c r="S84" s="29"/>
      <c r="T84" s="27"/>
      <c r="U84" s="28">
        <v>12</v>
      </c>
      <c r="V84" s="33">
        <f>IF(U84=0,0,IF(U84=1,IF(T$5&gt;40,48,IF(INT(T$5/5)-T$5/5=0,T$5+MIN(INT(T$5/5),8),T$5+1+MIN(INT(T$5/5),8))),IF(U84=2,IF(T$5&gt;40,44,IF(INT(T$5/8)-T$5/8=0,T$5-1+MIN(INT(T$5/8),5),T$5+MIN(INT(T$5/8),5))),IF(U84=3,IF(T$5&gt;40,41,IF(INT(T$5/13)-T$5/13=0,T$5-2+MIN(INT(T$5/13),3),T$5-1+MIN(INT(T$5/13),2))),IF(T$5&gt;40,IF(U84&gt;40,0,41-U84),T$5+1-U84)))))</f>
        <v>16</v>
      </c>
      <c r="W84" s="27"/>
      <c r="X84" s="28"/>
      <c r="Y84" s="29"/>
      <c r="Z84" s="27"/>
      <c r="AA84" s="28"/>
      <c r="AB84" s="29"/>
      <c r="AC84" s="93"/>
      <c r="AD84" s="94"/>
      <c r="AE84" s="95"/>
      <c r="AF84" s="166"/>
      <c r="AG84" s="167"/>
      <c r="AH84" s="168"/>
      <c r="AI84" s="27"/>
      <c r="AJ84" s="28"/>
      <c r="AK84" s="32"/>
      <c r="AL84" s="21"/>
      <c r="AM84" s="54">
        <f t="shared" si="6"/>
        <v>1</v>
      </c>
      <c r="AN84" s="54">
        <f t="shared" si="9"/>
        <v>1</v>
      </c>
      <c r="AO84" s="56"/>
      <c r="AP84" s="44">
        <f t="shared" si="7"/>
        <v>1</v>
      </c>
      <c r="AQ84" s="16"/>
    </row>
    <row r="85" spans="1:43" s="22" customFormat="1" ht="12.75" customHeight="1">
      <c r="A85" s="85"/>
      <c r="B85" s="136" t="s">
        <v>435</v>
      </c>
      <c r="C85" s="138"/>
      <c r="D85" s="41" t="s">
        <v>280</v>
      </c>
      <c r="E85" s="72">
        <v>28293</v>
      </c>
      <c r="F85" s="253">
        <v>102687</v>
      </c>
      <c r="G85" s="239" t="s">
        <v>346</v>
      </c>
      <c r="H85" s="232"/>
      <c r="I85" s="31">
        <f t="shared" si="8"/>
        <v>16</v>
      </c>
      <c r="J85" s="227"/>
      <c r="K85" s="47"/>
      <c r="L85" s="36"/>
      <c r="M85" s="37"/>
      <c r="N85" s="27"/>
      <c r="O85" s="28"/>
      <c r="P85" s="29"/>
      <c r="Q85" s="27"/>
      <c r="R85" s="28"/>
      <c r="S85" s="29"/>
      <c r="T85" s="27"/>
      <c r="U85" s="28"/>
      <c r="V85" s="29"/>
      <c r="W85" s="27"/>
      <c r="X85" s="28"/>
      <c r="Y85" s="32"/>
      <c r="Z85" s="27"/>
      <c r="AA85" s="28">
        <v>60</v>
      </c>
      <c r="AB85" s="32">
        <f>IF(AA85=0,0,IF(AA85=1,IF(Z$5&gt;40,48,IF(INT(Z$5/5)-Z$5/5=0,Z$5+MIN(INT(Z$5/5),8),Z$5+1+MIN(INT(Z$5/5),8))),IF(AA85=2,IF(Z$5&gt;40,44,IF(INT(Z$5/8)-Z$5/8=0,Z$5-1+MIN(INT(Z$5/8),5),Z$5+MIN(INT(Z$5/8),5))),IF(AA85=3,IF(Z$5&gt;40,41,IF(INT(Z$5/13)-Z$5/13=0,Z$5-2+MIN(INT(Z$5/13),3),Z$5-1+MIN(INT(Z$5/13),2))),IF(Z$5&gt;40,IF(AA85&gt;40,0,41-AA85),Z$5+1-AA85)))))</f>
        <v>0</v>
      </c>
      <c r="AC85" s="93"/>
      <c r="AD85" s="94"/>
      <c r="AE85" s="98"/>
      <c r="AF85" s="166"/>
      <c r="AG85" s="167"/>
      <c r="AH85" s="169"/>
      <c r="AI85" s="27"/>
      <c r="AJ85" s="28">
        <v>25</v>
      </c>
      <c r="AK85" s="32">
        <f>IF(AJ85=0,0,IF(AJ85=1,IF(AI$5&gt;40,48,IF(INT(AI$5/5)-AI$5/5=0,AI$5+MIN(INT(AI$5/5),8),AI$5+1+MIN(INT(AI$5/5),8))),IF(AJ85=2,IF(AI$5&gt;40,44,IF(INT(AI$5/8)-AI$5/8=0,AI$5-1+MIN(INT(AI$5/8),5),AI$5+MIN(INT(AI$5/8),5))),IF(AJ85=3,IF(AI$5&gt;40,41,IF(INT(AI$5/13)-AI$5/13=0,AI$5-2+MIN(INT(AI$5/13),3),AI$5-1+MIN(INT(AI$5/13),2))),IF(AI$5&gt;40,IF(AJ85&gt;40,0,41-AJ85),AI$5+1-AJ85)))))</f>
        <v>16</v>
      </c>
      <c r="AL85" s="21"/>
      <c r="AM85" s="54">
        <f t="shared" si="6"/>
        <v>2</v>
      </c>
      <c r="AN85" s="54">
        <f t="shared" si="9"/>
        <v>1</v>
      </c>
      <c r="AO85" s="56"/>
      <c r="AP85" s="44">
        <f t="shared" si="7"/>
        <v>2</v>
      </c>
      <c r="AQ85" s="16"/>
    </row>
    <row r="86" spans="1:43" s="22" customFormat="1" ht="12.75" customHeight="1">
      <c r="A86" s="259">
        <f>ROW(A86)-8</f>
        <v>78</v>
      </c>
      <c r="B86" s="14" t="s">
        <v>70</v>
      </c>
      <c r="C86" s="50"/>
      <c r="D86" s="41" t="s">
        <v>101</v>
      </c>
      <c r="E86" s="74">
        <v>30665</v>
      </c>
      <c r="F86" s="252">
        <v>90750</v>
      </c>
      <c r="G86" s="235" t="s">
        <v>218</v>
      </c>
      <c r="H86" s="232"/>
      <c r="I86" s="31">
        <f t="shared" si="8"/>
        <v>15</v>
      </c>
      <c r="J86" s="227"/>
      <c r="K86" s="47"/>
      <c r="L86" s="36">
        <v>55</v>
      </c>
      <c r="M86" s="37">
        <f>IF(L86=0,0,IF(L86=1,IF(K$5&gt;40,48,IF(INT(K$5/5)-K$5/5=0,K$5+MIN(INT(K$5/5),8),K$5+1+MIN(INT(K$5/5),8))),IF(L86=2,IF(K$5&gt;40,44,IF(INT(K$5/8)-K$5/8=0,K$5-1+MIN(INT(K$5/8),5),K$5+MIN(INT(K$5/8),5))),IF(L86=3,IF(K$5&gt;40,41,IF(INT(K$5/13)-K$5/13=0,K$5-2+MIN(INT(K$5/13),3),K$5-1+MIN(INT(K$5/13),2))),IF(K$5&gt;40,IF(L86&gt;40,0,41-L86),K$5+1-L86)))))</f>
        <v>0</v>
      </c>
      <c r="N86" s="27"/>
      <c r="O86" s="28"/>
      <c r="P86" s="33"/>
      <c r="Q86" s="27"/>
      <c r="R86" s="28"/>
      <c r="S86" s="29"/>
      <c r="T86" s="27"/>
      <c r="U86" s="28">
        <v>22</v>
      </c>
      <c r="V86" s="29">
        <f>IF(U86=0,0,IF(U86=1,IF(T$5&gt;40,48,IF(INT(T$5/5)-T$5/5=0,T$5+MIN(INT(T$5/5),8),T$5+1+MIN(INT(T$5/5),8))),IF(U86=2,IF(T$5&gt;40,44,IF(INT(T$5/8)-T$5/8=0,T$5-1+MIN(INT(T$5/8),5),T$5+MIN(INT(T$5/8),5))),IF(U86=3,IF(T$5&gt;40,41,IF(INT(T$5/13)-T$5/13=0,T$5-2+MIN(INT(T$5/13),3),T$5-1+MIN(INT(T$5/13),2))),IF(T$5&gt;40,IF(U86&gt;40,0,41-U86),T$5+1-U86)))))</f>
        <v>6</v>
      </c>
      <c r="W86" s="27"/>
      <c r="X86" s="28"/>
      <c r="Y86" s="32"/>
      <c r="Z86" s="27"/>
      <c r="AA86" s="28"/>
      <c r="AB86" s="29"/>
      <c r="AC86" s="93"/>
      <c r="AD86" s="94">
        <v>11</v>
      </c>
      <c r="AE86" s="95">
        <f>IF(AD86=0,0,IF(AD86=1,IF(AC$5&gt;40,48,IF(INT(AC$5/5)-AC$5/5=0,AC$5+MIN(INT(AC$5/5),8),AC$5+1+MIN(INT(AC$5/5),8))),IF(AD86=2,IF(AC$5&gt;40,44,IF(INT(AC$5/8)-AC$5/8=0,AC$5-1+MIN(INT(AC$5/8),5),AC$5+MIN(INT(AC$5/8),5))),IF(AD86=3,IF(AC$5&gt;40,41,IF(INT(AC$5/13)-AC$5/13=0,AC$5-2+MIN(INT(AC$5/13),3),AC$5-1+MIN(INT(AC$5/13),2))),IF(AC$5&gt;40,IF(AD86&gt;40,0,41-AD86),AC$5+1-AD86)))))</f>
        <v>9</v>
      </c>
      <c r="AF86" s="166"/>
      <c r="AG86" s="167"/>
      <c r="AH86" s="168"/>
      <c r="AI86" s="27"/>
      <c r="AJ86" s="28"/>
      <c r="AK86" s="32"/>
      <c r="AL86" s="21"/>
      <c r="AM86" s="54">
        <f t="shared" si="6"/>
        <v>3</v>
      </c>
      <c r="AN86" s="54">
        <f t="shared" si="9"/>
        <v>2</v>
      </c>
      <c r="AO86" s="56"/>
      <c r="AP86" s="44">
        <f t="shared" si="7"/>
        <v>3</v>
      </c>
      <c r="AQ86" s="16"/>
    </row>
    <row r="87" spans="1:43" s="22" customFormat="1" ht="12.75" customHeight="1">
      <c r="A87" s="259"/>
      <c r="B87" s="14" t="s">
        <v>260</v>
      </c>
      <c r="C87" s="50"/>
      <c r="D87" s="41" t="s">
        <v>101</v>
      </c>
      <c r="E87" s="74">
        <v>33603</v>
      </c>
      <c r="F87" s="252">
        <v>103732</v>
      </c>
      <c r="G87" s="235" t="s">
        <v>261</v>
      </c>
      <c r="H87" s="232"/>
      <c r="I87" s="31">
        <f t="shared" si="8"/>
        <v>15</v>
      </c>
      <c r="J87" s="227"/>
      <c r="K87" s="47"/>
      <c r="L87" s="36"/>
      <c r="M87" s="37"/>
      <c r="N87" s="27"/>
      <c r="O87" s="28"/>
      <c r="P87" s="33"/>
      <c r="Q87" s="27"/>
      <c r="R87" s="28"/>
      <c r="S87" s="29"/>
      <c r="T87" s="27"/>
      <c r="U87" s="28"/>
      <c r="V87" s="33"/>
      <c r="W87" s="27"/>
      <c r="X87" s="28"/>
      <c r="Y87" s="32"/>
      <c r="Z87" s="27"/>
      <c r="AA87" s="28"/>
      <c r="AB87" s="29"/>
      <c r="AC87" s="93"/>
      <c r="AD87" s="94">
        <v>5</v>
      </c>
      <c r="AE87" s="96">
        <f>IF(AD87=0,0,IF(AD87=1,IF(AC$5&gt;40,48,IF(INT(AC$5/5)-AC$5/5=0,AC$5+MIN(INT(AC$5/5),8),AC$5+1+MIN(INT(AC$5/5),8))),IF(AD87=2,IF(AC$5&gt;40,44,IF(INT(AC$5/8)-AC$5/8=0,AC$5-1+MIN(INT(AC$5/8),5),AC$5+MIN(INT(AC$5/8),5))),IF(AD87=3,IF(AC$5&gt;40,41,IF(INT(AC$5/13)-AC$5/13=0,AC$5-2+MIN(INT(AC$5/13),3),AC$5-1+MIN(INT(AC$5/13),2))),IF(AC$5&gt;40,IF(AD87&gt;40,0,41-AD87),AC$5+1-AD87)))))</f>
        <v>15</v>
      </c>
      <c r="AF87" s="166"/>
      <c r="AG87" s="167"/>
      <c r="AH87" s="168"/>
      <c r="AI87" s="27"/>
      <c r="AJ87" s="28"/>
      <c r="AK87" s="32"/>
      <c r="AL87" s="21"/>
      <c r="AM87" s="54">
        <f t="shared" si="6"/>
        <v>1</v>
      </c>
      <c r="AN87" s="54">
        <f t="shared" si="9"/>
        <v>1</v>
      </c>
      <c r="AO87" s="56"/>
      <c r="AP87" s="44">
        <f t="shared" si="7"/>
        <v>1</v>
      </c>
      <c r="AQ87" s="16"/>
    </row>
    <row r="88" spans="1:43" s="22" customFormat="1" ht="12.75" customHeight="1">
      <c r="A88" s="259"/>
      <c r="B88" s="14" t="s">
        <v>37</v>
      </c>
      <c r="C88" s="50"/>
      <c r="D88" s="51" t="s">
        <v>101</v>
      </c>
      <c r="E88" s="74">
        <v>30352</v>
      </c>
      <c r="F88" s="251">
        <v>92712</v>
      </c>
      <c r="G88" s="235" t="s">
        <v>188</v>
      </c>
      <c r="H88" s="232"/>
      <c r="I88" s="31">
        <f t="shared" si="8"/>
        <v>15</v>
      </c>
      <c r="J88" s="227"/>
      <c r="K88" s="47"/>
      <c r="L88" s="36">
        <v>26</v>
      </c>
      <c r="M88" s="37">
        <f>IF(L88=0,0,IF(L88=1,IF(K$5&gt;40,48,IF(INT(K$5/5)-K$5/5=0,K$5+MIN(INT(K$5/5),8),K$5+1+MIN(INT(K$5/5),8))),IF(L88=2,IF(K$5&gt;40,44,IF(INT(K$5/8)-K$5/8=0,K$5-1+MIN(INT(K$5/8),5),K$5+MIN(INT(K$5/8),5))),IF(L88=3,IF(K$5&gt;40,41,IF(INT(K$5/13)-K$5/13=0,K$5-2+MIN(INT(K$5/13),3),K$5-1+MIN(INT(K$5/13),2))),IF(K$5&gt;40,IF(L88&gt;40,0,41-L88),K$5+1-L88)))))</f>
        <v>15</v>
      </c>
      <c r="N88" s="27"/>
      <c r="O88" s="28"/>
      <c r="P88" s="33"/>
      <c r="Q88" s="27"/>
      <c r="R88" s="28"/>
      <c r="S88" s="29"/>
      <c r="T88" s="27"/>
      <c r="U88" s="28"/>
      <c r="V88" s="33"/>
      <c r="W88" s="27"/>
      <c r="X88" s="28"/>
      <c r="Y88" s="29"/>
      <c r="Z88" s="27"/>
      <c r="AA88" s="28"/>
      <c r="AB88" s="29"/>
      <c r="AC88" s="93"/>
      <c r="AD88" s="94"/>
      <c r="AE88" s="95"/>
      <c r="AF88" s="166"/>
      <c r="AG88" s="167"/>
      <c r="AH88" s="168"/>
      <c r="AI88" s="27"/>
      <c r="AJ88" s="28"/>
      <c r="AK88" s="32"/>
      <c r="AL88" s="21"/>
      <c r="AM88" s="54">
        <f t="shared" si="6"/>
        <v>1</v>
      </c>
      <c r="AN88" s="54">
        <f t="shared" si="9"/>
        <v>1</v>
      </c>
      <c r="AO88" s="56"/>
      <c r="AP88" s="44">
        <f t="shared" si="7"/>
        <v>1</v>
      </c>
      <c r="AQ88" s="16"/>
    </row>
    <row r="89" spans="1:43" s="22" customFormat="1" ht="12.75" customHeight="1">
      <c r="A89" s="259"/>
      <c r="B89" s="136" t="s">
        <v>415</v>
      </c>
      <c r="C89" s="137"/>
      <c r="D89" s="41" t="s">
        <v>280</v>
      </c>
      <c r="E89" s="72">
        <v>29450</v>
      </c>
      <c r="F89" s="253">
        <v>102638</v>
      </c>
      <c r="G89" s="240" t="s">
        <v>328</v>
      </c>
      <c r="H89" s="232"/>
      <c r="I89" s="31">
        <f t="shared" si="8"/>
        <v>15</v>
      </c>
      <c r="J89" s="227"/>
      <c r="K89" s="141"/>
      <c r="L89" s="36"/>
      <c r="M89" s="37"/>
      <c r="N89" s="27"/>
      <c r="O89" s="28"/>
      <c r="P89" s="33"/>
      <c r="Q89" s="27"/>
      <c r="R89" s="28"/>
      <c r="S89" s="33"/>
      <c r="T89" s="27"/>
      <c r="U89" s="28"/>
      <c r="V89" s="29"/>
      <c r="W89" s="27"/>
      <c r="X89" s="28"/>
      <c r="Y89" s="32"/>
      <c r="Z89" s="27"/>
      <c r="AA89" s="28">
        <v>51</v>
      </c>
      <c r="AB89" s="33">
        <f>IF(AA89=0,0,IF(AA89=1,IF(Z$5&gt;40,48,IF(INT(Z$5/5)-Z$5/5=0,Z$5+MIN(INT(Z$5/5),8),Z$5+1+MIN(INT(Z$5/5),8))),IF(AA89=2,IF(Z$5&gt;40,44,IF(INT(Z$5/8)-Z$5/8=0,Z$5-1+MIN(INT(Z$5/8),5),Z$5+MIN(INT(Z$5/8),5))),IF(AA89=3,IF(Z$5&gt;40,41,IF(INT(Z$5/13)-Z$5/13=0,Z$5-2+MIN(INT(Z$5/13),3),Z$5-1+MIN(INT(Z$5/13),2))),IF(Z$5&gt;40,IF(AA89&gt;40,0,41-AA89),Z$5+1-AA89)))))</f>
        <v>0</v>
      </c>
      <c r="AC89" s="93"/>
      <c r="AD89" s="94"/>
      <c r="AE89" s="98"/>
      <c r="AF89" s="166"/>
      <c r="AG89" s="167"/>
      <c r="AH89" s="169"/>
      <c r="AI89" s="27"/>
      <c r="AJ89" s="28">
        <v>26</v>
      </c>
      <c r="AK89" s="32">
        <f>IF(AJ89=0,0,IF(AJ89=1,IF(AI$5&gt;40,48,IF(INT(AI$5/5)-AI$5/5=0,AI$5+MIN(INT(AI$5/5),8),AI$5+1+MIN(INT(AI$5/5),8))),IF(AJ89=2,IF(AI$5&gt;40,44,IF(INT(AI$5/8)-AI$5/8=0,AI$5-1+MIN(INT(AI$5/8),5),AI$5+MIN(INT(AI$5/8),5))),IF(AJ89=3,IF(AI$5&gt;40,41,IF(INT(AI$5/13)-AI$5/13=0,AI$5-2+MIN(INT(AI$5/13),3),AI$5-1+MIN(INT(AI$5/13),2))),IF(AI$5&gt;40,IF(AJ89&gt;40,0,41-AJ89),AI$5+1-AJ89)))))</f>
        <v>15</v>
      </c>
      <c r="AL89" s="21"/>
      <c r="AM89" s="54">
        <f t="shared" si="6"/>
        <v>2</v>
      </c>
      <c r="AN89" s="54">
        <f t="shared" si="9"/>
        <v>1</v>
      </c>
      <c r="AO89" s="56"/>
      <c r="AP89" s="44">
        <f t="shared" si="7"/>
        <v>2</v>
      </c>
      <c r="AQ89" s="16"/>
    </row>
    <row r="90" spans="1:43" s="22" customFormat="1" ht="12.75" customHeight="1">
      <c r="A90" s="259"/>
      <c r="B90" s="14" t="s">
        <v>370</v>
      </c>
      <c r="C90" s="50"/>
      <c r="D90" s="41" t="s">
        <v>102</v>
      </c>
      <c r="E90" s="72">
        <v>33592</v>
      </c>
      <c r="F90" s="252">
        <v>101155</v>
      </c>
      <c r="G90" s="239">
        <v>3456</v>
      </c>
      <c r="H90" s="232"/>
      <c r="I90" s="31">
        <f t="shared" si="8"/>
        <v>15</v>
      </c>
      <c r="J90" s="227"/>
      <c r="K90" s="47"/>
      <c r="L90" s="36"/>
      <c r="M90" s="37"/>
      <c r="N90" s="27"/>
      <c r="O90" s="28"/>
      <c r="P90" s="29"/>
      <c r="Q90" s="27"/>
      <c r="R90" s="28"/>
      <c r="S90" s="29"/>
      <c r="T90" s="27"/>
      <c r="U90" s="28">
        <v>13</v>
      </c>
      <c r="V90" s="33">
        <f>IF(U90=0,0,IF(U90=1,IF(T$5&gt;40,48,IF(INT(T$5/5)-T$5/5=0,T$5+MIN(INT(T$5/5),8),T$5+1+MIN(INT(T$5/5),8))),IF(U90=2,IF(T$5&gt;40,44,IF(INT(T$5/8)-T$5/8=0,T$5-1+MIN(INT(T$5/8),5),T$5+MIN(INT(T$5/8),5))),IF(U90=3,IF(T$5&gt;40,41,IF(INT(T$5/13)-T$5/13=0,T$5-2+MIN(INT(T$5/13),3),T$5-1+MIN(INT(T$5/13),2))),IF(T$5&gt;40,IF(U90&gt;40,0,41-U90),T$5+1-U90)))))</f>
        <v>15</v>
      </c>
      <c r="W90" s="27"/>
      <c r="X90" s="28"/>
      <c r="Y90" s="29"/>
      <c r="Z90" s="27"/>
      <c r="AA90" s="28"/>
      <c r="AB90" s="29"/>
      <c r="AC90" s="93"/>
      <c r="AD90" s="94"/>
      <c r="AE90" s="95"/>
      <c r="AF90" s="166"/>
      <c r="AG90" s="167"/>
      <c r="AH90" s="168"/>
      <c r="AI90" s="27"/>
      <c r="AJ90" s="28"/>
      <c r="AK90" s="32"/>
      <c r="AL90" s="21"/>
      <c r="AM90" s="54">
        <f t="shared" si="6"/>
        <v>1</v>
      </c>
      <c r="AN90" s="54">
        <f t="shared" si="9"/>
        <v>1</v>
      </c>
      <c r="AO90" s="56"/>
      <c r="AP90" s="44">
        <f t="shared" si="7"/>
        <v>1</v>
      </c>
      <c r="AQ90" s="16"/>
    </row>
    <row r="91" spans="1:43" s="22" customFormat="1" ht="12.75" customHeight="1">
      <c r="A91" s="85"/>
      <c r="B91" s="14" t="s">
        <v>47</v>
      </c>
      <c r="C91" s="50"/>
      <c r="D91" s="41" t="s">
        <v>101</v>
      </c>
      <c r="E91" s="72">
        <v>31271</v>
      </c>
      <c r="F91" s="252">
        <v>92437</v>
      </c>
      <c r="G91" s="235" t="s">
        <v>197</v>
      </c>
      <c r="H91" s="232"/>
      <c r="I91" s="31">
        <f t="shared" si="8"/>
        <v>15</v>
      </c>
      <c r="J91" s="227"/>
      <c r="K91" s="47"/>
      <c r="L91" s="36">
        <v>40</v>
      </c>
      <c r="M91" s="37">
        <f>IF(L91=0,0,IF(L91=1,IF(K$5&gt;40,48,IF(INT(K$5/5)-K$5/5=0,K$5+MIN(INT(K$5/5),8),K$5+1+MIN(INT(K$5/5),8))),IF(L91=2,IF(K$5&gt;40,44,IF(INT(K$5/8)-K$5/8=0,K$5-1+MIN(INT(K$5/8),5),K$5+MIN(INT(K$5/8),5))),IF(L91=3,IF(K$5&gt;40,41,IF(INT(K$5/13)-K$5/13=0,K$5-2+MIN(INT(K$5/13),3),K$5-1+MIN(INT(K$5/13),2))),IF(K$5&gt;40,IF(L91&gt;40,0,41-L91),K$5+1-L91)))))</f>
        <v>1</v>
      </c>
      <c r="N91" s="27"/>
      <c r="O91" s="28"/>
      <c r="P91" s="33"/>
      <c r="Q91" s="27"/>
      <c r="R91" s="28"/>
      <c r="S91" s="33"/>
      <c r="T91" s="27"/>
      <c r="U91" s="28"/>
      <c r="V91" s="33"/>
      <c r="W91" s="27"/>
      <c r="X91" s="28">
        <v>13</v>
      </c>
      <c r="Y91" s="30">
        <f>IF(X91=0,0,IF(X91=1,IF(W$5&gt;40,48,IF(INT(W$5/5)-W$5/5=0,W$5+MIN(INT(W$5/5),8),W$5+1+MIN(INT(W$5/5),8))),IF(X91=2,IF(W$5&gt;40,44,IF(INT(W$5/8)-W$5/8=0,W$5-1+MIN(INT(W$5/8),5),W$5+MIN(INT(W$5/8),5))),IF(X91=3,IF(W$5&gt;40,41,IF(INT(W$5/13)-W$5/13=0,W$5-2+MIN(INT(W$5/13),3),W$5-1+MIN(INT(W$5/13),2))),IF(W$5&gt;40,IF(X91&gt;40,0,41-X91),W$5+1-X91)))))</f>
        <v>14</v>
      </c>
      <c r="Z91" s="27"/>
      <c r="AA91" s="28"/>
      <c r="AB91" s="30"/>
      <c r="AC91" s="93"/>
      <c r="AD91" s="94"/>
      <c r="AE91" s="97"/>
      <c r="AF91" s="166"/>
      <c r="AG91" s="167"/>
      <c r="AH91" s="170"/>
      <c r="AI91" s="27"/>
      <c r="AJ91" s="28"/>
      <c r="AK91" s="32"/>
      <c r="AL91" s="21"/>
      <c r="AM91" s="54">
        <f t="shared" si="6"/>
        <v>2</v>
      </c>
      <c r="AN91" s="54">
        <f t="shared" si="9"/>
        <v>2</v>
      </c>
      <c r="AO91" s="56"/>
      <c r="AP91" s="44">
        <f t="shared" si="7"/>
        <v>2</v>
      </c>
      <c r="AQ91" s="16"/>
    </row>
    <row r="92" spans="1:43" s="22" customFormat="1" ht="12.75" customHeight="1">
      <c r="A92" s="259">
        <f>ROW(A92)-8</f>
        <v>84</v>
      </c>
      <c r="B92" s="136" t="s">
        <v>412</v>
      </c>
      <c r="C92" s="137"/>
      <c r="D92" s="41" t="s">
        <v>280</v>
      </c>
      <c r="E92" s="72">
        <v>29744</v>
      </c>
      <c r="F92" s="253">
        <v>102684</v>
      </c>
      <c r="G92" s="240" t="s">
        <v>325</v>
      </c>
      <c r="H92" s="232"/>
      <c r="I92" s="31">
        <f t="shared" si="8"/>
        <v>14</v>
      </c>
      <c r="J92" s="227"/>
      <c r="K92" s="141"/>
      <c r="L92" s="36"/>
      <c r="M92" s="37"/>
      <c r="N92" s="27"/>
      <c r="O92" s="28"/>
      <c r="P92" s="29"/>
      <c r="Q92" s="27"/>
      <c r="R92" s="28"/>
      <c r="S92" s="33"/>
      <c r="T92" s="27"/>
      <c r="U92" s="28"/>
      <c r="V92" s="33"/>
      <c r="W92" s="27"/>
      <c r="X92" s="28"/>
      <c r="Y92" s="29"/>
      <c r="Z92" s="27"/>
      <c r="AA92" s="28">
        <v>48</v>
      </c>
      <c r="AB92" s="29">
        <f>IF(AA92=0,0,IF(AA92=1,IF(Z$5&gt;40,48,IF(INT(Z$5/5)-Z$5/5=0,Z$5+MIN(INT(Z$5/5),8),Z$5+1+MIN(INT(Z$5/5),8))),IF(AA92=2,IF(Z$5&gt;40,44,IF(INT(Z$5/8)-Z$5/8=0,Z$5-1+MIN(INT(Z$5/8),5),Z$5+MIN(INT(Z$5/8),5))),IF(AA92=3,IF(Z$5&gt;40,41,IF(INT(Z$5/13)-Z$5/13=0,Z$5-2+MIN(INT(Z$5/13),3),Z$5-1+MIN(INT(Z$5/13),2))),IF(Z$5&gt;40,IF(AA92&gt;40,0,41-AA92),Z$5+1-AA92)))))</f>
        <v>0</v>
      </c>
      <c r="AC92" s="93"/>
      <c r="AD92" s="94"/>
      <c r="AE92" s="95"/>
      <c r="AF92" s="166"/>
      <c r="AG92" s="167"/>
      <c r="AH92" s="168"/>
      <c r="AI92" s="27"/>
      <c r="AJ92" s="28">
        <v>27</v>
      </c>
      <c r="AK92" s="32">
        <f>IF(AJ92=0,0,IF(AJ92=1,IF(AI$5&gt;40,48,IF(INT(AI$5/5)-AI$5/5=0,AI$5+MIN(INT(AI$5/5),8),AI$5+1+MIN(INT(AI$5/5),8))),IF(AJ92=2,IF(AI$5&gt;40,44,IF(INT(AI$5/8)-AI$5/8=0,AI$5-1+MIN(INT(AI$5/8),5),AI$5+MIN(INT(AI$5/8),5))),IF(AJ92=3,IF(AI$5&gt;40,41,IF(INT(AI$5/13)-AI$5/13=0,AI$5-2+MIN(INT(AI$5/13),3),AI$5-1+MIN(INT(AI$5/13),2))),IF(AI$5&gt;40,IF(AJ92&gt;40,0,41-AJ92),AI$5+1-AJ92)))))</f>
        <v>14</v>
      </c>
      <c r="AL92" s="21"/>
      <c r="AM92" s="54">
        <f t="shared" si="6"/>
        <v>2</v>
      </c>
      <c r="AN92" s="54">
        <f t="shared" si="9"/>
        <v>1</v>
      </c>
      <c r="AO92" s="56"/>
      <c r="AP92" s="44">
        <f t="shared" si="7"/>
        <v>2</v>
      </c>
      <c r="AQ92" s="16"/>
    </row>
    <row r="93" spans="1:43" s="22" customFormat="1" ht="12.75" customHeight="1">
      <c r="A93" s="85"/>
      <c r="B93" s="136" t="s">
        <v>393</v>
      </c>
      <c r="C93" s="137"/>
      <c r="D93" s="41" t="s">
        <v>280</v>
      </c>
      <c r="E93" s="72">
        <v>26874</v>
      </c>
      <c r="F93" s="253">
        <v>102688</v>
      </c>
      <c r="G93" s="235" t="s">
        <v>305</v>
      </c>
      <c r="H93" s="232"/>
      <c r="I93" s="31">
        <f t="shared" si="8"/>
        <v>14</v>
      </c>
      <c r="J93" s="227"/>
      <c r="K93" s="47"/>
      <c r="L93" s="36"/>
      <c r="M93" s="37"/>
      <c r="N93" s="27"/>
      <c r="O93" s="28"/>
      <c r="P93" s="29"/>
      <c r="Q93" s="27"/>
      <c r="R93" s="28"/>
      <c r="S93" s="33"/>
      <c r="T93" s="27"/>
      <c r="U93" s="28"/>
      <c r="V93" s="33"/>
      <c r="W93" s="27"/>
      <c r="X93" s="28"/>
      <c r="Y93" s="32"/>
      <c r="Z93" s="27"/>
      <c r="AA93" s="28">
        <v>27</v>
      </c>
      <c r="AB93" s="30">
        <f>IF(AA93=0,0,IF(AA93=1,IF(Z$5&gt;40,48,IF(INT(Z$5/5)-Z$5/5=0,Z$5+MIN(INT(Z$5/5),8),Z$5+1+MIN(INT(Z$5/5),8))),IF(AA93=2,IF(Z$5&gt;40,44,IF(INT(Z$5/8)-Z$5/8=0,Z$5-1+MIN(INT(Z$5/8),5),Z$5+MIN(INT(Z$5/8),5))),IF(AA93=3,IF(Z$5&gt;40,41,IF(INT(Z$5/13)-Z$5/13=0,Z$5-2+MIN(INT(Z$5/13),3),Z$5-1+MIN(INT(Z$5/13),2))),IF(Z$5&gt;40,IF(AA93&gt;40,0,41-AA93),Z$5+1-AA93)))))</f>
        <v>14</v>
      </c>
      <c r="AC93" s="93"/>
      <c r="AD93" s="94"/>
      <c r="AE93" s="97"/>
      <c r="AF93" s="166"/>
      <c r="AG93" s="167"/>
      <c r="AH93" s="170"/>
      <c r="AI93" s="27"/>
      <c r="AJ93" s="28"/>
      <c r="AK93" s="32"/>
      <c r="AL93" s="21"/>
      <c r="AM93" s="54">
        <f t="shared" si="6"/>
        <v>1</v>
      </c>
      <c r="AN93" s="54">
        <f t="shared" si="9"/>
        <v>1</v>
      </c>
      <c r="AO93" s="56"/>
      <c r="AP93" s="44">
        <f t="shared" si="7"/>
        <v>1</v>
      </c>
      <c r="AQ93" s="16"/>
    </row>
    <row r="94" spans="1:43" s="22" customFormat="1" ht="12.75" customHeight="1">
      <c r="A94" s="259">
        <f>ROW(A94)-8</f>
        <v>86</v>
      </c>
      <c r="B94" s="14" t="s">
        <v>93</v>
      </c>
      <c r="C94" s="50"/>
      <c r="D94" s="41" t="s">
        <v>101</v>
      </c>
      <c r="E94" s="72">
        <v>27199</v>
      </c>
      <c r="F94" s="252">
        <v>93952</v>
      </c>
      <c r="G94" s="235" t="s">
        <v>246</v>
      </c>
      <c r="H94" s="232"/>
      <c r="I94" s="31">
        <f t="shared" si="8"/>
        <v>13</v>
      </c>
      <c r="J94" s="227"/>
      <c r="K94" s="47"/>
      <c r="L94" s="36">
        <v>55</v>
      </c>
      <c r="M94" s="37">
        <f>IF(L94=0,0,IF(L94=1,IF(K$5&gt;40,48,IF(INT(K$5/5)-K$5/5=0,K$5+MIN(INT(K$5/5),8),K$5+1+MIN(INT(K$5/5),8))),IF(L94=2,IF(K$5&gt;40,44,IF(INT(K$5/8)-K$5/8=0,K$5-1+MIN(INT(K$5/8),5),K$5+MIN(INT(K$5/8),5))),IF(L94=3,IF(K$5&gt;40,41,IF(INT(K$5/13)-K$5/13=0,K$5-2+MIN(INT(K$5/13),3),K$5-1+MIN(INT(K$5/13),2))),IF(K$5&gt;40,IF(L94&gt;40,0,41-L94),K$5+1-L94)))))</f>
        <v>0</v>
      </c>
      <c r="N94" s="27"/>
      <c r="O94" s="28"/>
      <c r="P94" s="29"/>
      <c r="Q94" s="27"/>
      <c r="R94" s="28"/>
      <c r="S94" s="29"/>
      <c r="T94" s="27"/>
      <c r="U94" s="28"/>
      <c r="V94" s="33"/>
      <c r="W94" s="27"/>
      <c r="X94" s="28">
        <v>14</v>
      </c>
      <c r="Y94" s="30">
        <f>IF(X94=0,0,IF(X94=1,IF(W$5&gt;40,48,IF(INT(W$5/5)-W$5/5=0,W$5+MIN(INT(W$5/5),8),W$5+1+MIN(INT(W$5/5),8))),IF(X94=2,IF(W$5&gt;40,44,IF(INT(W$5/8)-W$5/8=0,W$5-1+MIN(INT(W$5/8),5),W$5+MIN(INT(W$5/8),5))),IF(X94=3,IF(W$5&gt;40,41,IF(INT(W$5/13)-W$5/13=0,W$5-2+MIN(INT(W$5/13),3),W$5-1+MIN(INT(W$5/13),2))),IF(W$5&gt;40,IF(X94&gt;40,0,41-X94),W$5+1-X94)))))</f>
        <v>13</v>
      </c>
      <c r="Z94" s="27"/>
      <c r="AA94" s="28"/>
      <c r="AB94" s="30"/>
      <c r="AC94" s="93"/>
      <c r="AD94" s="94"/>
      <c r="AE94" s="97"/>
      <c r="AF94" s="166"/>
      <c r="AG94" s="167"/>
      <c r="AH94" s="170"/>
      <c r="AI94" s="27"/>
      <c r="AJ94" s="28"/>
      <c r="AK94" s="32"/>
      <c r="AL94" s="21"/>
      <c r="AM94" s="54">
        <f t="shared" si="6"/>
        <v>2</v>
      </c>
      <c r="AN94" s="54">
        <f t="shared" si="9"/>
        <v>2</v>
      </c>
      <c r="AO94" s="56"/>
      <c r="AP94" s="44">
        <f t="shared" si="7"/>
        <v>2</v>
      </c>
      <c r="AQ94" s="16"/>
    </row>
    <row r="95" spans="1:43" s="22" customFormat="1" ht="12.75" customHeight="1">
      <c r="A95" s="259"/>
      <c r="B95" s="136" t="s">
        <v>394</v>
      </c>
      <c r="C95" s="137"/>
      <c r="D95" s="41" t="s">
        <v>280</v>
      </c>
      <c r="E95" s="72">
        <v>29978</v>
      </c>
      <c r="F95" s="253">
        <v>102639</v>
      </c>
      <c r="G95" s="235" t="s">
        <v>306</v>
      </c>
      <c r="H95" s="232"/>
      <c r="I95" s="31">
        <f t="shared" si="8"/>
        <v>13</v>
      </c>
      <c r="J95" s="227"/>
      <c r="K95" s="47"/>
      <c r="L95" s="36"/>
      <c r="M95" s="37"/>
      <c r="N95" s="27"/>
      <c r="O95" s="28"/>
      <c r="P95" s="29"/>
      <c r="Q95" s="27"/>
      <c r="R95" s="28"/>
      <c r="S95" s="33"/>
      <c r="T95" s="27"/>
      <c r="U95" s="28"/>
      <c r="V95" s="33"/>
      <c r="W95" s="27"/>
      <c r="X95" s="28"/>
      <c r="Y95" s="30"/>
      <c r="Z95" s="27"/>
      <c r="AA95" s="28">
        <v>28</v>
      </c>
      <c r="AB95" s="30">
        <f>IF(AA95=0,0,IF(AA95=1,IF(Z$5&gt;40,48,IF(INT(Z$5/5)-Z$5/5=0,Z$5+MIN(INT(Z$5/5),8),Z$5+1+MIN(INT(Z$5/5),8))),IF(AA95=2,IF(Z$5&gt;40,44,IF(INT(Z$5/8)-Z$5/8=0,Z$5-1+MIN(INT(Z$5/8),5),Z$5+MIN(INT(Z$5/8),5))),IF(AA95=3,IF(Z$5&gt;40,41,IF(INT(Z$5/13)-Z$5/13=0,Z$5-2+MIN(INT(Z$5/13),3),Z$5-1+MIN(INT(Z$5/13),2))),IF(Z$5&gt;40,IF(AA95&gt;40,0,41-AA95),Z$5+1-AA95)))))</f>
        <v>13</v>
      </c>
      <c r="AC95" s="93"/>
      <c r="AD95" s="94"/>
      <c r="AE95" s="97"/>
      <c r="AF95" s="166"/>
      <c r="AG95" s="167"/>
      <c r="AH95" s="170"/>
      <c r="AI95" s="27"/>
      <c r="AJ95" s="28"/>
      <c r="AK95" s="32"/>
      <c r="AL95" s="21"/>
      <c r="AM95" s="54">
        <f t="shared" si="6"/>
        <v>1</v>
      </c>
      <c r="AN95" s="54">
        <f t="shared" si="9"/>
        <v>1</v>
      </c>
      <c r="AO95" s="56"/>
      <c r="AP95" s="44">
        <f t="shared" si="7"/>
        <v>1</v>
      </c>
      <c r="AQ95" s="16"/>
    </row>
    <row r="96" spans="1:43" s="22" customFormat="1" ht="12.75" customHeight="1">
      <c r="A96" s="259"/>
      <c r="B96" s="136" t="s">
        <v>408</v>
      </c>
      <c r="C96" s="137" t="s">
        <v>107</v>
      </c>
      <c r="D96" s="41" t="s">
        <v>280</v>
      </c>
      <c r="E96" s="72">
        <v>36823</v>
      </c>
      <c r="F96" s="253">
        <v>102674</v>
      </c>
      <c r="G96" s="235" t="s">
        <v>321</v>
      </c>
      <c r="H96" s="232"/>
      <c r="I96" s="31">
        <f t="shared" si="8"/>
        <v>13</v>
      </c>
      <c r="J96" s="227"/>
      <c r="K96" s="47"/>
      <c r="L96" s="36"/>
      <c r="M96" s="37"/>
      <c r="N96" s="27"/>
      <c r="O96" s="28"/>
      <c r="P96" s="29"/>
      <c r="Q96" s="27"/>
      <c r="R96" s="28"/>
      <c r="S96" s="33"/>
      <c r="T96" s="27"/>
      <c r="U96" s="28"/>
      <c r="V96" s="33"/>
      <c r="W96" s="27"/>
      <c r="X96" s="28"/>
      <c r="Y96" s="30"/>
      <c r="Z96" s="27"/>
      <c r="AA96" s="28">
        <v>44</v>
      </c>
      <c r="AB96" s="30">
        <f>IF(AA96=0,0,IF(AA96=1,IF(Z$5&gt;40,48,IF(INT(Z$5/5)-Z$5/5=0,Z$5+MIN(INT(Z$5/5),8),Z$5+1+MIN(INT(Z$5/5),8))),IF(AA96=2,IF(Z$5&gt;40,44,IF(INT(Z$5/8)-Z$5/8=0,Z$5-1+MIN(INT(Z$5/8),5),Z$5+MIN(INT(Z$5/8),5))),IF(AA96=3,IF(Z$5&gt;40,41,IF(INT(Z$5/13)-Z$5/13=0,Z$5-2+MIN(INT(Z$5/13),3),Z$5-1+MIN(INT(Z$5/13),2))),IF(Z$5&gt;40,IF(AA96&gt;40,0,41-AA96),Z$5+1-AA96)))))</f>
        <v>0</v>
      </c>
      <c r="AC96" s="93"/>
      <c r="AD96" s="94"/>
      <c r="AE96" s="97"/>
      <c r="AF96" s="166"/>
      <c r="AG96" s="167"/>
      <c r="AH96" s="170"/>
      <c r="AI96" s="27"/>
      <c r="AJ96" s="28">
        <v>28</v>
      </c>
      <c r="AK96" s="32">
        <f>IF(AJ96=0,0,IF(AJ96=1,IF(AI$5&gt;40,48,IF(INT(AI$5/5)-AI$5/5=0,AI$5+MIN(INT(AI$5/5),8),AI$5+1+MIN(INT(AI$5/5),8))),IF(AJ96=2,IF(AI$5&gt;40,44,IF(INT(AI$5/8)-AI$5/8=0,AI$5-1+MIN(INT(AI$5/8),5),AI$5+MIN(INT(AI$5/8),5))),IF(AJ96=3,IF(AI$5&gt;40,41,IF(INT(AI$5/13)-AI$5/13=0,AI$5-2+MIN(INT(AI$5/13),3),AI$5-1+MIN(INT(AI$5/13),2))),IF(AI$5&gt;40,IF(AJ96&gt;40,0,41-AJ96),AI$5+1-AJ96)))))</f>
        <v>13</v>
      </c>
      <c r="AL96" s="21"/>
      <c r="AM96" s="54">
        <f t="shared" si="6"/>
        <v>2</v>
      </c>
      <c r="AN96" s="54">
        <f t="shared" si="9"/>
        <v>1</v>
      </c>
      <c r="AO96" s="56"/>
      <c r="AP96" s="44">
        <f t="shared" si="7"/>
        <v>2</v>
      </c>
      <c r="AQ96" s="16"/>
    </row>
    <row r="97" spans="1:43" s="22" customFormat="1" ht="12.75" customHeight="1">
      <c r="A97" s="259"/>
      <c r="B97" s="38" t="s">
        <v>129</v>
      </c>
      <c r="C97" s="107"/>
      <c r="D97" s="41" t="s">
        <v>130</v>
      </c>
      <c r="E97" s="72">
        <v>29705</v>
      </c>
      <c r="F97" s="252">
        <v>100946</v>
      </c>
      <c r="G97" s="235" t="s">
        <v>131</v>
      </c>
      <c r="H97" s="232"/>
      <c r="I97" s="31">
        <f t="shared" si="8"/>
        <v>13</v>
      </c>
      <c r="J97" s="227"/>
      <c r="K97" s="47"/>
      <c r="L97" s="36"/>
      <c r="M97" s="37"/>
      <c r="N97" s="27"/>
      <c r="O97" s="28"/>
      <c r="P97" s="33"/>
      <c r="Q97" s="27"/>
      <c r="R97" s="28">
        <v>5</v>
      </c>
      <c r="S97" s="33">
        <f>IF(R97=0,0,IF(R97=1,IF(Q$5&gt;40,48,IF(INT(Q$5/5)-Q$5/5=0,Q$5+MIN(INT(Q$5/5),8),Q$5+1+MIN(INT(Q$5/5),8))),IF(R97=2,IF(Q$5&gt;40,44,IF(INT(Q$5/8)-Q$5/8=0,Q$5-1+MIN(INT(Q$5/8),5),Q$5+MIN(INT(Q$5/8),5))),IF(R97=3,IF(Q$5&gt;40,41,IF(INT(Q$5/13)-Q$5/13=0,Q$5-2+MIN(INT(Q$5/13),3),Q$5-1+MIN(INT(Q$5/13),2))),IF(Q$5&gt;40,IF(R97&gt;40,0,41-R97),Q$5+1-R97)))))</f>
        <v>13</v>
      </c>
      <c r="T97" s="27"/>
      <c r="U97" s="28"/>
      <c r="V97" s="33"/>
      <c r="W97" s="27"/>
      <c r="X97" s="28"/>
      <c r="Y97" s="30"/>
      <c r="Z97" s="27"/>
      <c r="AA97" s="28"/>
      <c r="AB97" s="30"/>
      <c r="AC97" s="93"/>
      <c r="AD97" s="94"/>
      <c r="AE97" s="97"/>
      <c r="AF97" s="166"/>
      <c r="AG97" s="167"/>
      <c r="AH97" s="170"/>
      <c r="AI97" s="27"/>
      <c r="AJ97" s="28"/>
      <c r="AK97" s="32"/>
      <c r="AL97" s="21"/>
      <c r="AM97" s="54">
        <f t="shared" si="6"/>
        <v>1</v>
      </c>
      <c r="AN97" s="54">
        <f t="shared" si="9"/>
        <v>1</v>
      </c>
      <c r="AO97" s="56"/>
      <c r="AP97" s="44">
        <f t="shared" si="7"/>
        <v>1</v>
      </c>
      <c r="AQ97" s="16"/>
    </row>
    <row r="98" spans="1:43" s="22" customFormat="1" ht="12.75" customHeight="1">
      <c r="A98" s="259"/>
      <c r="B98" s="14" t="s">
        <v>63</v>
      </c>
      <c r="C98" s="50"/>
      <c r="D98" s="41" t="s">
        <v>101</v>
      </c>
      <c r="E98" s="72">
        <v>31607</v>
      </c>
      <c r="F98" s="252">
        <v>90838</v>
      </c>
      <c r="G98" s="235" t="s">
        <v>211</v>
      </c>
      <c r="H98" s="232"/>
      <c r="I98" s="31">
        <f t="shared" si="8"/>
        <v>13</v>
      </c>
      <c r="J98" s="227"/>
      <c r="K98" s="47"/>
      <c r="L98" s="36">
        <v>55</v>
      </c>
      <c r="M98" s="37">
        <f>IF(L98=0,0,IF(L98=1,IF(K$5&gt;40,48,IF(INT(K$5/5)-K$5/5=0,K$5+MIN(INT(K$5/5),8),K$5+1+MIN(INT(K$5/5),8))),IF(L98=2,IF(K$5&gt;40,44,IF(INT(K$5/8)-K$5/8=0,K$5-1+MIN(INT(K$5/8),5),K$5+MIN(INT(K$5/8),5))),IF(L98=3,IF(K$5&gt;40,41,IF(INT(K$5/13)-K$5/13=0,K$5-2+MIN(INT(K$5/13),3),K$5-1+MIN(INT(K$5/13),2))),IF(K$5&gt;40,IF(L98&gt;40,0,41-L98),K$5+1-L98)))))</f>
        <v>0</v>
      </c>
      <c r="N98" s="27"/>
      <c r="O98" s="28"/>
      <c r="P98" s="33"/>
      <c r="Q98" s="27"/>
      <c r="R98" s="28"/>
      <c r="S98" s="29"/>
      <c r="T98" s="27"/>
      <c r="U98" s="28"/>
      <c r="V98" s="33"/>
      <c r="W98" s="27"/>
      <c r="X98" s="28"/>
      <c r="Y98" s="30"/>
      <c r="Z98" s="27"/>
      <c r="AA98" s="28"/>
      <c r="AB98" s="30"/>
      <c r="AC98" s="93"/>
      <c r="AD98" s="94">
        <v>7</v>
      </c>
      <c r="AE98" s="97">
        <f>IF(AD98=0,0,IF(AD98=1,IF(AC$5&gt;40,48,IF(INT(AC$5/5)-AC$5/5=0,AC$5+MIN(INT(AC$5/5),8),AC$5+1+MIN(INT(AC$5/5),8))),IF(AD98=2,IF(AC$5&gt;40,44,IF(INT(AC$5/8)-AC$5/8=0,AC$5-1+MIN(INT(AC$5/8),5),AC$5+MIN(INT(AC$5/8),5))),IF(AD98=3,IF(AC$5&gt;40,41,IF(INT(AC$5/13)-AC$5/13=0,AC$5-2+MIN(INT(AC$5/13),3),AC$5-1+MIN(INT(AC$5/13),2))),IF(AC$5&gt;40,IF(AD98&gt;40,0,41-AD98),AC$5+1-AD98)))))</f>
        <v>13</v>
      </c>
      <c r="AF98" s="166"/>
      <c r="AG98" s="167"/>
      <c r="AH98" s="170"/>
      <c r="AI98" s="27"/>
      <c r="AJ98" s="28"/>
      <c r="AK98" s="32"/>
      <c r="AL98" s="21"/>
      <c r="AM98" s="54">
        <f t="shared" si="6"/>
        <v>2</v>
      </c>
      <c r="AN98" s="54">
        <f t="shared" si="9"/>
        <v>1</v>
      </c>
      <c r="AO98" s="56"/>
      <c r="AP98" s="44">
        <f t="shared" si="7"/>
        <v>2</v>
      </c>
      <c r="AQ98" s="16"/>
    </row>
    <row r="99" spans="1:43" s="22" customFormat="1" ht="12.75" customHeight="1">
      <c r="A99" s="85"/>
      <c r="B99" s="14" t="s">
        <v>39</v>
      </c>
      <c r="C99" s="50"/>
      <c r="D99" s="51" t="s">
        <v>101</v>
      </c>
      <c r="E99" s="74">
        <v>33683</v>
      </c>
      <c r="F99" s="251">
        <v>93953</v>
      </c>
      <c r="G99" s="235" t="s">
        <v>190</v>
      </c>
      <c r="H99" s="232"/>
      <c r="I99" s="31">
        <f t="shared" si="8"/>
        <v>13</v>
      </c>
      <c r="J99" s="227"/>
      <c r="K99" s="47"/>
      <c r="L99" s="36">
        <v>28</v>
      </c>
      <c r="M99" s="37">
        <f>IF(L99=0,0,IF(L99=1,IF(K$5&gt;40,48,IF(INT(K$5/5)-K$5/5=0,K$5+MIN(INT(K$5/5),8),K$5+1+MIN(INT(K$5/5),8))),IF(L99=2,IF(K$5&gt;40,44,IF(INT(K$5/8)-K$5/8=0,K$5-1+MIN(INT(K$5/8),5),K$5+MIN(INT(K$5/8),5))),IF(L99=3,IF(K$5&gt;40,41,IF(INT(K$5/13)-K$5/13=0,K$5-2+MIN(INT(K$5/13),3),K$5-1+MIN(INT(K$5/13),2))),IF(K$5&gt;40,IF(L99&gt;40,0,41-L99),K$5+1-L99)))))</f>
        <v>13</v>
      </c>
      <c r="N99" s="27"/>
      <c r="O99" s="28"/>
      <c r="P99" s="33"/>
      <c r="Q99" s="27"/>
      <c r="R99" s="28"/>
      <c r="S99" s="33"/>
      <c r="T99" s="27"/>
      <c r="U99" s="28"/>
      <c r="V99" s="33"/>
      <c r="W99" s="27"/>
      <c r="X99" s="28"/>
      <c r="Y99" s="30"/>
      <c r="Z99" s="27"/>
      <c r="AA99" s="28"/>
      <c r="AB99" s="30"/>
      <c r="AC99" s="93"/>
      <c r="AD99" s="94"/>
      <c r="AE99" s="97"/>
      <c r="AF99" s="166"/>
      <c r="AG99" s="167"/>
      <c r="AH99" s="170"/>
      <c r="AI99" s="27"/>
      <c r="AJ99" s="28"/>
      <c r="AK99" s="32"/>
      <c r="AL99" s="21"/>
      <c r="AM99" s="54">
        <f t="shared" si="6"/>
        <v>1</v>
      </c>
      <c r="AN99" s="54">
        <f t="shared" si="9"/>
        <v>1</v>
      </c>
      <c r="AO99" s="56"/>
      <c r="AP99" s="44">
        <f t="shared" si="7"/>
        <v>1</v>
      </c>
      <c r="AQ99" s="16"/>
    </row>
    <row r="100" spans="1:43" s="22" customFormat="1" ht="12.75" customHeight="1">
      <c r="A100" s="259">
        <f>ROW(A100)-8</f>
        <v>92</v>
      </c>
      <c r="B100" s="14" t="s">
        <v>40</v>
      </c>
      <c r="C100" s="50" t="s">
        <v>107</v>
      </c>
      <c r="D100" s="51" t="s">
        <v>101</v>
      </c>
      <c r="E100" s="72">
        <v>36252</v>
      </c>
      <c r="F100" s="251">
        <v>94094</v>
      </c>
      <c r="G100" s="235" t="s">
        <v>165</v>
      </c>
      <c r="H100" s="232"/>
      <c r="I100" s="31">
        <f t="shared" si="8"/>
        <v>12</v>
      </c>
      <c r="J100" s="227"/>
      <c r="K100" s="47"/>
      <c r="L100" s="36">
        <v>29</v>
      </c>
      <c r="M100" s="37">
        <f>IF(L100=0,0,IF(L100=1,IF(K$5&gt;40,48,IF(INT(K$5/5)-K$5/5=0,K$5+MIN(INT(K$5/5),8),K$5+1+MIN(INT(K$5/5),8))),IF(L100=2,IF(K$5&gt;40,44,IF(INT(K$5/8)-K$5/8=0,K$5-1+MIN(INT(K$5/8),5),K$5+MIN(INT(K$5/8),5))),IF(L100=3,IF(K$5&gt;40,41,IF(INT(K$5/13)-K$5/13=0,K$5-2+MIN(INT(K$5/13),3),K$5-1+MIN(INT(K$5/13),2))),IF(K$5&gt;40,IF(L100&gt;40,0,41-L100),K$5+1-L100)))))</f>
        <v>12</v>
      </c>
      <c r="N100" s="27"/>
      <c r="O100" s="28"/>
      <c r="P100" s="33"/>
      <c r="Q100" s="27"/>
      <c r="R100" s="28"/>
      <c r="S100" s="33"/>
      <c r="T100" s="27"/>
      <c r="U100" s="28"/>
      <c r="V100" s="33"/>
      <c r="W100" s="27"/>
      <c r="X100" s="28"/>
      <c r="Y100" s="30"/>
      <c r="Z100" s="27"/>
      <c r="AA100" s="28"/>
      <c r="AB100" s="30"/>
      <c r="AC100" s="93"/>
      <c r="AD100" s="94"/>
      <c r="AE100" s="97"/>
      <c r="AF100" s="166"/>
      <c r="AG100" s="167"/>
      <c r="AH100" s="170"/>
      <c r="AI100" s="27"/>
      <c r="AJ100" s="28"/>
      <c r="AK100" s="32"/>
      <c r="AL100" s="21"/>
      <c r="AM100" s="54">
        <f t="shared" si="6"/>
        <v>1</v>
      </c>
      <c r="AN100" s="54">
        <f t="shared" si="9"/>
        <v>1</v>
      </c>
      <c r="AO100" s="56"/>
      <c r="AP100" s="44">
        <f t="shared" si="7"/>
        <v>1</v>
      </c>
      <c r="AQ100" s="16"/>
    </row>
    <row r="101" spans="1:43" s="22" customFormat="1" ht="12.75" customHeight="1">
      <c r="A101" s="259"/>
      <c r="B101" s="38" t="s">
        <v>161</v>
      </c>
      <c r="C101" s="107"/>
      <c r="D101" s="41" t="s">
        <v>130</v>
      </c>
      <c r="E101" s="72">
        <v>29093</v>
      </c>
      <c r="F101" s="252">
        <v>100943</v>
      </c>
      <c r="G101" s="235" t="s">
        <v>132</v>
      </c>
      <c r="H101" s="232"/>
      <c r="I101" s="31">
        <f t="shared" si="8"/>
        <v>12</v>
      </c>
      <c r="J101" s="227"/>
      <c r="K101" s="47"/>
      <c r="L101" s="36"/>
      <c r="M101" s="37"/>
      <c r="N101" s="27"/>
      <c r="O101" s="28"/>
      <c r="P101" s="33"/>
      <c r="Q101" s="27"/>
      <c r="R101" s="28">
        <v>6</v>
      </c>
      <c r="S101" s="33">
        <f>IF(R101=0,0,IF(R101=1,IF(Q$5&gt;40,48,IF(INT(Q$5/5)-Q$5/5=0,Q$5+MIN(INT(Q$5/5),8),Q$5+1+MIN(INT(Q$5/5),8))),IF(R101=2,IF(Q$5&gt;40,44,IF(INT(Q$5/8)-Q$5/8=0,Q$5-1+MIN(INT(Q$5/8),5),Q$5+MIN(INT(Q$5/8),5))),IF(R101=3,IF(Q$5&gt;40,41,IF(INT(Q$5/13)-Q$5/13=0,Q$5-2+MIN(INT(Q$5/13),3),Q$5-1+MIN(INT(Q$5/13),2))),IF(Q$5&gt;40,IF(R101&gt;40,0,41-R101),Q$5+1-R101)))))</f>
        <v>12</v>
      </c>
      <c r="T101" s="27"/>
      <c r="U101" s="28"/>
      <c r="V101" s="33"/>
      <c r="W101" s="27"/>
      <c r="X101" s="28"/>
      <c r="Y101" s="30"/>
      <c r="Z101" s="27"/>
      <c r="AA101" s="28"/>
      <c r="AB101" s="30"/>
      <c r="AC101" s="93"/>
      <c r="AD101" s="94"/>
      <c r="AE101" s="97"/>
      <c r="AF101" s="166"/>
      <c r="AG101" s="167"/>
      <c r="AH101" s="170"/>
      <c r="AI101" s="27"/>
      <c r="AJ101" s="28"/>
      <c r="AK101" s="32"/>
      <c r="AL101" s="21"/>
      <c r="AM101" s="54">
        <f t="shared" si="6"/>
        <v>1</v>
      </c>
      <c r="AN101" s="54">
        <f t="shared" si="9"/>
        <v>1</v>
      </c>
      <c r="AO101" s="56"/>
      <c r="AP101" s="44">
        <f t="shared" si="7"/>
        <v>1</v>
      </c>
      <c r="AQ101" s="16"/>
    </row>
    <row r="102" spans="1:43" s="22" customFormat="1" ht="12.75" customHeight="1">
      <c r="A102" s="259"/>
      <c r="B102" s="136" t="s">
        <v>395</v>
      </c>
      <c r="C102" s="137"/>
      <c r="D102" s="41" t="s">
        <v>280</v>
      </c>
      <c r="E102" s="72">
        <v>30499</v>
      </c>
      <c r="F102" s="253">
        <v>102727</v>
      </c>
      <c r="G102" s="235" t="s">
        <v>307</v>
      </c>
      <c r="H102" s="232"/>
      <c r="I102" s="31">
        <f t="shared" si="8"/>
        <v>12</v>
      </c>
      <c r="J102" s="227"/>
      <c r="K102" s="47"/>
      <c r="L102" s="36"/>
      <c r="M102" s="37"/>
      <c r="N102" s="27"/>
      <c r="O102" s="28"/>
      <c r="P102" s="29"/>
      <c r="Q102" s="27"/>
      <c r="R102" s="28"/>
      <c r="S102" s="29"/>
      <c r="T102" s="27"/>
      <c r="U102" s="28"/>
      <c r="V102" s="33"/>
      <c r="W102" s="27"/>
      <c r="X102" s="28"/>
      <c r="Y102" s="30"/>
      <c r="Z102" s="27"/>
      <c r="AA102" s="28">
        <v>29</v>
      </c>
      <c r="AB102" s="30">
        <f>IF(AA102=0,0,IF(AA102=1,IF(Z$5&gt;40,48,IF(INT(Z$5/5)-Z$5/5=0,Z$5+MIN(INT(Z$5/5),8),Z$5+1+MIN(INT(Z$5/5),8))),IF(AA102=2,IF(Z$5&gt;40,44,IF(INT(Z$5/8)-Z$5/8=0,Z$5-1+MIN(INT(Z$5/8),5),Z$5+MIN(INT(Z$5/8),5))),IF(AA102=3,IF(Z$5&gt;40,41,IF(INT(Z$5/13)-Z$5/13=0,Z$5-2+MIN(INT(Z$5/13),3),Z$5-1+MIN(INT(Z$5/13),2))),IF(Z$5&gt;40,IF(AA102&gt;40,0,41-AA102),Z$5+1-AA102)))))</f>
        <v>12</v>
      </c>
      <c r="AC102" s="93"/>
      <c r="AD102" s="94"/>
      <c r="AE102" s="97"/>
      <c r="AF102" s="166"/>
      <c r="AG102" s="167"/>
      <c r="AH102" s="170"/>
      <c r="AI102" s="27"/>
      <c r="AJ102" s="28"/>
      <c r="AK102" s="32"/>
      <c r="AL102" s="21"/>
      <c r="AM102" s="54">
        <f t="shared" si="6"/>
        <v>1</v>
      </c>
      <c r="AN102" s="54">
        <f t="shared" si="9"/>
        <v>1</v>
      </c>
      <c r="AO102" s="56"/>
      <c r="AP102" s="44">
        <f t="shared" si="7"/>
        <v>1</v>
      </c>
      <c r="AQ102" s="16"/>
    </row>
    <row r="103" spans="1:43" s="22" customFormat="1" ht="12.75" customHeight="1">
      <c r="A103" s="85"/>
      <c r="B103" s="136" t="s">
        <v>405</v>
      </c>
      <c r="C103" s="139"/>
      <c r="D103" s="41" t="s">
        <v>280</v>
      </c>
      <c r="E103" s="72">
        <v>26164</v>
      </c>
      <c r="F103" s="253">
        <v>102680</v>
      </c>
      <c r="G103" s="235" t="s">
        <v>318</v>
      </c>
      <c r="H103" s="232"/>
      <c r="I103" s="31">
        <f t="shared" si="8"/>
        <v>12</v>
      </c>
      <c r="J103" s="227"/>
      <c r="K103" s="47"/>
      <c r="L103" s="36"/>
      <c r="M103" s="37"/>
      <c r="N103" s="27"/>
      <c r="O103" s="28"/>
      <c r="P103" s="29"/>
      <c r="Q103" s="27"/>
      <c r="R103" s="28"/>
      <c r="S103" s="33"/>
      <c r="T103" s="27"/>
      <c r="U103" s="28"/>
      <c r="V103" s="33"/>
      <c r="W103" s="27"/>
      <c r="X103" s="28"/>
      <c r="Y103" s="32"/>
      <c r="Z103" s="27"/>
      <c r="AA103" s="28">
        <v>41</v>
      </c>
      <c r="AB103" s="30">
        <f>IF(AA103=0,0,IF(AA103=1,IF(Z$5&gt;40,48,IF(INT(Z$5/5)-Z$5/5=0,Z$5+MIN(INT(Z$5/5),8),Z$5+1+MIN(INT(Z$5/5),8))),IF(AA103=2,IF(Z$5&gt;40,44,IF(INT(Z$5/8)-Z$5/8=0,Z$5-1+MIN(INT(Z$5/8),5),Z$5+MIN(INT(Z$5/8),5))),IF(AA103=3,IF(Z$5&gt;40,41,IF(INT(Z$5/13)-Z$5/13=0,Z$5-2+MIN(INT(Z$5/13),3),Z$5-1+MIN(INT(Z$5/13),2))),IF(Z$5&gt;40,IF(AA103&gt;40,0,41-AA103),Z$5+1-AA103)))))</f>
        <v>0</v>
      </c>
      <c r="AC103" s="93"/>
      <c r="AD103" s="94"/>
      <c r="AE103" s="97"/>
      <c r="AF103" s="166"/>
      <c r="AG103" s="167"/>
      <c r="AH103" s="170"/>
      <c r="AI103" s="27"/>
      <c r="AJ103" s="28">
        <v>29</v>
      </c>
      <c r="AK103" s="32">
        <f>IF(AJ103=0,0,IF(AJ103=1,IF(AI$5&gt;40,48,IF(INT(AI$5/5)-AI$5/5=0,AI$5+MIN(INT(AI$5/5),8),AI$5+1+MIN(INT(AI$5/5),8))),IF(AJ103=2,IF(AI$5&gt;40,44,IF(INT(AI$5/8)-AI$5/8=0,AI$5-1+MIN(INT(AI$5/8),5),AI$5+MIN(INT(AI$5/8),5))),IF(AJ103=3,IF(AI$5&gt;40,41,IF(INT(AI$5/13)-AI$5/13=0,AI$5-2+MIN(INT(AI$5/13),3),AI$5-1+MIN(INT(AI$5/13),2))),IF(AI$5&gt;40,IF(AJ103&gt;40,0,41-AJ103),AI$5+1-AJ103)))))</f>
        <v>12</v>
      </c>
      <c r="AL103" s="21"/>
      <c r="AM103" s="54">
        <f t="shared" si="6"/>
        <v>2</v>
      </c>
      <c r="AN103" s="54">
        <f t="shared" si="9"/>
        <v>1</v>
      </c>
      <c r="AO103" s="56"/>
      <c r="AP103" s="44">
        <f t="shared" si="7"/>
        <v>2</v>
      </c>
      <c r="AQ103" s="16"/>
    </row>
    <row r="104" spans="1:43" s="22" customFormat="1" ht="12.75" customHeight="1">
      <c r="A104" s="259">
        <f>ROW(A104)-8</f>
        <v>96</v>
      </c>
      <c r="B104" s="14" t="s">
        <v>451</v>
      </c>
      <c r="C104" s="50"/>
      <c r="D104" s="41" t="s">
        <v>102</v>
      </c>
      <c r="E104" s="72">
        <v>35199</v>
      </c>
      <c r="F104" s="252">
        <v>101313</v>
      </c>
      <c r="G104" s="238">
        <v>3460</v>
      </c>
      <c r="H104" s="232"/>
      <c r="I104" s="31">
        <f t="shared" si="8"/>
        <v>11</v>
      </c>
      <c r="J104" s="227"/>
      <c r="K104" s="110"/>
      <c r="L104" s="36"/>
      <c r="M104" s="37"/>
      <c r="N104" s="27"/>
      <c r="O104" s="28"/>
      <c r="P104" s="29"/>
      <c r="Q104" s="27"/>
      <c r="R104" s="28"/>
      <c r="S104" s="33"/>
      <c r="T104" s="27"/>
      <c r="U104" s="28">
        <v>17</v>
      </c>
      <c r="V104" s="33">
        <f>IF(U104=0,0,IF(U104=1,IF(T$5&gt;40,48,IF(INT(T$5/5)-T$5/5=0,T$5+MIN(INT(T$5/5),8),T$5+1+MIN(INT(T$5/5),8))),IF(U104=2,IF(T$5&gt;40,44,IF(INT(T$5/8)-T$5/8=0,T$5-1+MIN(INT(T$5/8),5),T$5+MIN(INT(T$5/8),5))),IF(U104=3,IF(T$5&gt;40,41,IF(INT(T$5/13)-T$5/13=0,T$5-2+MIN(INT(T$5/13),3),T$5-1+MIN(INT(T$5/13),2))),IF(T$5&gt;40,IF(U104&gt;40,0,41-U104),T$5+1-U104)))))</f>
        <v>11</v>
      </c>
      <c r="W104" s="27"/>
      <c r="X104" s="28"/>
      <c r="Y104" s="30"/>
      <c r="Z104" s="27"/>
      <c r="AA104" s="28"/>
      <c r="AB104" s="30"/>
      <c r="AC104" s="93"/>
      <c r="AD104" s="94"/>
      <c r="AE104" s="97"/>
      <c r="AF104" s="166"/>
      <c r="AG104" s="167"/>
      <c r="AH104" s="170"/>
      <c r="AI104" s="27"/>
      <c r="AJ104" s="28"/>
      <c r="AK104" s="32"/>
      <c r="AL104" s="21"/>
      <c r="AM104" s="54">
        <f t="shared" si="6"/>
        <v>1</v>
      </c>
      <c r="AN104" s="54">
        <f t="shared" si="9"/>
        <v>1</v>
      </c>
      <c r="AO104" s="56"/>
      <c r="AP104" s="44">
        <f t="shared" si="7"/>
        <v>1</v>
      </c>
      <c r="AQ104" s="16"/>
    </row>
    <row r="105" spans="1:43" s="22" customFormat="1" ht="12.75" customHeight="1">
      <c r="A105" s="259"/>
      <c r="B105" s="38" t="s">
        <v>136</v>
      </c>
      <c r="C105" s="107"/>
      <c r="D105" s="41" t="s">
        <v>128</v>
      </c>
      <c r="E105" s="72">
        <v>28443</v>
      </c>
      <c r="F105" s="252">
        <v>100840</v>
      </c>
      <c r="G105" s="235" t="s">
        <v>155</v>
      </c>
      <c r="H105" s="232"/>
      <c r="I105" s="31">
        <f t="shared" si="8"/>
        <v>11</v>
      </c>
      <c r="J105" s="227"/>
      <c r="K105" s="47"/>
      <c r="L105" s="36"/>
      <c r="M105" s="37"/>
      <c r="N105" s="27"/>
      <c r="O105" s="28"/>
      <c r="P105" s="29"/>
      <c r="Q105" s="27"/>
      <c r="R105" s="28">
        <v>7</v>
      </c>
      <c r="S105" s="29">
        <f>IF(R105=0,0,IF(R105=1,IF(Q$5&gt;40,48,IF(INT(Q$5/5)-Q$5/5=0,Q$5+MIN(INT(Q$5/5),8),Q$5+1+MIN(INT(Q$5/5),8))),IF(R105=2,IF(Q$5&gt;40,44,IF(INT(Q$5/8)-Q$5/8=0,Q$5-1+MIN(INT(Q$5/8),5),Q$5+MIN(INT(Q$5/8),5))),IF(R105=3,IF(Q$5&gt;40,41,IF(INT(Q$5/13)-Q$5/13=0,Q$5-2+MIN(INT(Q$5/13),3),Q$5-1+MIN(INT(Q$5/13),2))),IF(Q$5&gt;40,IF(R105&gt;40,0,41-R105),Q$5+1-R105)))))</f>
        <v>11</v>
      </c>
      <c r="T105" s="27"/>
      <c r="U105" s="28"/>
      <c r="V105" s="29"/>
      <c r="W105" s="27"/>
      <c r="X105" s="28"/>
      <c r="Y105" s="30"/>
      <c r="Z105" s="27"/>
      <c r="AA105" s="28"/>
      <c r="AB105" s="30"/>
      <c r="AC105" s="93"/>
      <c r="AD105" s="94"/>
      <c r="AE105" s="97"/>
      <c r="AF105" s="166"/>
      <c r="AG105" s="167"/>
      <c r="AH105" s="170"/>
      <c r="AI105" s="27"/>
      <c r="AJ105" s="28"/>
      <c r="AK105" s="32"/>
      <c r="AL105" s="21"/>
      <c r="AM105" s="54">
        <f t="shared" si="6"/>
        <v>1</v>
      </c>
      <c r="AN105" s="54">
        <f t="shared" si="9"/>
        <v>1</v>
      </c>
      <c r="AO105" s="56"/>
      <c r="AP105" s="44">
        <f t="shared" si="7"/>
        <v>1</v>
      </c>
      <c r="AQ105" s="16"/>
    </row>
    <row r="106" spans="1:43" s="22" customFormat="1" ht="12.75" customHeight="1">
      <c r="A106" s="259"/>
      <c r="B106" s="136" t="s">
        <v>396</v>
      </c>
      <c r="C106" s="137"/>
      <c r="D106" s="41" t="s">
        <v>280</v>
      </c>
      <c r="E106" s="72">
        <v>27736</v>
      </c>
      <c r="F106" s="253">
        <v>102695</v>
      </c>
      <c r="G106" s="240" t="s">
        <v>308</v>
      </c>
      <c r="H106" s="232"/>
      <c r="I106" s="31">
        <f t="shared" si="8"/>
        <v>11</v>
      </c>
      <c r="J106" s="227"/>
      <c r="K106" s="141"/>
      <c r="L106" s="36"/>
      <c r="M106" s="37"/>
      <c r="N106" s="27"/>
      <c r="O106" s="28"/>
      <c r="P106" s="29"/>
      <c r="Q106" s="27"/>
      <c r="R106" s="28"/>
      <c r="S106" s="33"/>
      <c r="T106" s="27"/>
      <c r="U106" s="28"/>
      <c r="V106" s="33"/>
      <c r="W106" s="27"/>
      <c r="X106" s="28"/>
      <c r="Y106" s="30"/>
      <c r="Z106" s="27"/>
      <c r="AA106" s="28">
        <v>30</v>
      </c>
      <c r="AB106" s="30">
        <f>IF(AA106=0,0,IF(AA106=1,IF(Z$5&gt;40,48,IF(INT(Z$5/5)-Z$5/5=0,Z$5+MIN(INT(Z$5/5),8),Z$5+1+MIN(INT(Z$5/5),8))),IF(AA106=2,IF(Z$5&gt;40,44,IF(INT(Z$5/8)-Z$5/8=0,Z$5-1+MIN(INT(Z$5/8),5),Z$5+MIN(INT(Z$5/8),5))),IF(AA106=3,IF(Z$5&gt;40,41,IF(INT(Z$5/13)-Z$5/13=0,Z$5-2+MIN(INT(Z$5/13),3),Z$5-1+MIN(INT(Z$5/13),2))),IF(Z$5&gt;40,IF(AA106&gt;40,0,41-AA106),Z$5+1-AA106)))))</f>
        <v>11</v>
      </c>
      <c r="AC106" s="93"/>
      <c r="AD106" s="94"/>
      <c r="AE106" s="97"/>
      <c r="AF106" s="166"/>
      <c r="AG106" s="167"/>
      <c r="AH106" s="170"/>
      <c r="AI106" s="27"/>
      <c r="AJ106" s="28">
        <v>30</v>
      </c>
      <c r="AK106" s="32">
        <f>IF(AJ106=0,0,IF(AJ106=1,IF(AI$5&gt;40,48,IF(INT(AI$5/5)-AI$5/5=0,AI$5+MIN(INT(AI$5/5),8),AI$5+1+MIN(INT(AI$5/5),8))),IF(AJ106=2,IF(AI$5&gt;40,44,IF(INT(AI$5/8)-AI$5/8=0,AI$5-1+MIN(INT(AI$5/8),5),AI$5+MIN(INT(AI$5/8),5))),IF(AJ106=3,IF(AI$5&gt;40,41,IF(INT(AI$5/13)-AI$5/13=0,AI$5-2+MIN(INT(AI$5/13),3),AI$5-1+MIN(INT(AI$5/13),2))),IF(AI$5&gt;40,IF(AJ106&gt;40,0,41-AJ106),AI$5+1-AJ106)))))</f>
        <v>11</v>
      </c>
      <c r="AL106" s="21"/>
      <c r="AM106" s="54">
        <f t="shared" si="6"/>
        <v>2</v>
      </c>
      <c r="AN106" s="54">
        <f t="shared" si="9"/>
        <v>1</v>
      </c>
      <c r="AO106" s="56"/>
      <c r="AP106" s="44">
        <f t="shared" si="7"/>
        <v>2</v>
      </c>
      <c r="AQ106" s="16"/>
    </row>
    <row r="107" spans="1:43" s="22" customFormat="1" ht="12.75" customHeight="1">
      <c r="A107" s="259"/>
      <c r="B107" s="14" t="s">
        <v>262</v>
      </c>
      <c r="C107" s="50"/>
      <c r="D107" s="41" t="s">
        <v>101</v>
      </c>
      <c r="E107" s="74">
        <v>30937</v>
      </c>
      <c r="F107" s="252">
        <v>102036</v>
      </c>
      <c r="G107" s="235" t="s">
        <v>263</v>
      </c>
      <c r="H107" s="232"/>
      <c r="I107" s="31">
        <f t="shared" si="8"/>
        <v>11</v>
      </c>
      <c r="J107" s="227"/>
      <c r="K107" s="47"/>
      <c r="L107" s="36"/>
      <c r="M107" s="37"/>
      <c r="N107" s="27"/>
      <c r="O107" s="28"/>
      <c r="P107" s="29"/>
      <c r="Q107" s="27"/>
      <c r="R107" s="28"/>
      <c r="S107" s="33"/>
      <c r="T107" s="27"/>
      <c r="U107" s="28"/>
      <c r="V107" s="33"/>
      <c r="W107" s="27"/>
      <c r="X107" s="28"/>
      <c r="Y107" s="30"/>
      <c r="Z107" s="27"/>
      <c r="AA107" s="28"/>
      <c r="AB107" s="30"/>
      <c r="AC107" s="93"/>
      <c r="AD107" s="94">
        <v>9</v>
      </c>
      <c r="AE107" s="97">
        <f>IF(AD107=0,0,IF(AD107=1,IF(AC$5&gt;40,48,IF(INT(AC$5/5)-AC$5/5=0,AC$5+MIN(INT(AC$5/5),8),AC$5+1+MIN(INT(AC$5/5),8))),IF(AD107=2,IF(AC$5&gt;40,44,IF(INT(AC$5/8)-AC$5/8=0,AC$5-1+MIN(INT(AC$5/8),5),AC$5+MIN(INT(AC$5/8),5))),IF(AD107=3,IF(AC$5&gt;40,41,IF(INT(AC$5/13)-AC$5/13=0,AC$5-2+MIN(INT(AC$5/13),3),AC$5-1+MIN(INT(AC$5/13),2))),IF(AC$5&gt;40,IF(AD107&gt;40,0,41-AD107),AC$5+1-AD107)))))</f>
        <v>11</v>
      </c>
      <c r="AF107" s="166"/>
      <c r="AG107" s="167"/>
      <c r="AH107" s="170"/>
      <c r="AI107" s="27"/>
      <c r="AJ107" s="28"/>
      <c r="AK107" s="32"/>
      <c r="AL107" s="21"/>
      <c r="AM107" s="54">
        <f t="shared" si="6"/>
        <v>1</v>
      </c>
      <c r="AN107" s="54">
        <f t="shared" si="9"/>
        <v>1</v>
      </c>
      <c r="AO107" s="56"/>
      <c r="AP107" s="44">
        <f t="shared" si="7"/>
        <v>1</v>
      </c>
      <c r="AQ107" s="16"/>
    </row>
    <row r="108" spans="1:43" s="22" customFormat="1" ht="12.75" customHeight="1">
      <c r="A108" s="85"/>
      <c r="B108" s="14" t="s">
        <v>106</v>
      </c>
      <c r="C108" s="50"/>
      <c r="D108" s="41" t="s">
        <v>104</v>
      </c>
      <c r="E108" s="247">
        <v>29031</v>
      </c>
      <c r="F108" s="252">
        <v>94009</v>
      </c>
      <c r="G108" s="235">
        <v>69891</v>
      </c>
      <c r="H108" s="232"/>
      <c r="I108" s="31">
        <f t="shared" si="8"/>
        <v>11</v>
      </c>
      <c r="J108" s="227"/>
      <c r="K108" s="47"/>
      <c r="L108" s="36">
        <v>37</v>
      </c>
      <c r="M108" s="37">
        <f>IF(L108=0,0,IF(L108=1,IF(K$5&gt;40,48,IF(INT(K$5/5)-K$5/5=0,K$5+MIN(INT(K$5/5),8),K$5+1+MIN(INT(K$5/5),8))),IF(L108=2,IF(K$5&gt;40,44,IF(INT(K$5/8)-K$5/8=0,K$5-1+MIN(INT(K$5/8),5),K$5+MIN(INT(K$5/8),5))),IF(L108=3,IF(K$5&gt;40,41,IF(INT(K$5/13)-K$5/13=0,K$5-2+MIN(INT(K$5/13),3),K$5-1+MIN(INT(K$5/13),2))),IF(K$5&gt;40,IF(L108&gt;40,0,41-L108),K$5+1-L108)))))</f>
        <v>4</v>
      </c>
      <c r="N108" s="27"/>
      <c r="O108" s="28"/>
      <c r="P108" s="29"/>
      <c r="Q108" s="27"/>
      <c r="R108" s="28"/>
      <c r="S108" s="33"/>
      <c r="T108" s="27"/>
      <c r="U108" s="28"/>
      <c r="V108" s="33"/>
      <c r="W108" s="27"/>
      <c r="X108" s="28">
        <v>15</v>
      </c>
      <c r="Y108" s="30">
        <v>7</v>
      </c>
      <c r="Z108" s="27"/>
      <c r="AA108" s="28"/>
      <c r="AB108" s="30"/>
      <c r="AC108" s="93"/>
      <c r="AD108" s="94"/>
      <c r="AE108" s="97"/>
      <c r="AF108" s="166"/>
      <c r="AG108" s="167"/>
      <c r="AH108" s="170"/>
      <c r="AI108" s="27"/>
      <c r="AJ108" s="28"/>
      <c r="AK108" s="32"/>
      <c r="AL108" s="21"/>
      <c r="AM108" s="54">
        <f t="shared" si="6"/>
        <v>2</v>
      </c>
      <c r="AN108" s="54">
        <f t="shared" si="9"/>
        <v>2</v>
      </c>
      <c r="AO108" s="56"/>
      <c r="AP108" s="44">
        <f t="shared" si="7"/>
        <v>2</v>
      </c>
      <c r="AQ108" s="16"/>
    </row>
    <row r="109" spans="1:43" s="22" customFormat="1" ht="12.75" customHeight="1">
      <c r="A109" s="259">
        <f>ROW(A109)-8</f>
        <v>101</v>
      </c>
      <c r="B109" s="14" t="s">
        <v>264</v>
      </c>
      <c r="C109" s="50"/>
      <c r="D109" s="41" t="s">
        <v>101</v>
      </c>
      <c r="E109" s="76">
        <v>30445</v>
      </c>
      <c r="F109" s="252">
        <v>103734</v>
      </c>
      <c r="G109" s="235" t="s">
        <v>265</v>
      </c>
      <c r="H109" s="232"/>
      <c r="I109" s="31">
        <f t="shared" si="8"/>
        <v>10</v>
      </c>
      <c r="J109" s="227"/>
      <c r="K109" s="47"/>
      <c r="L109" s="36"/>
      <c r="M109" s="37"/>
      <c r="N109" s="27"/>
      <c r="O109" s="28"/>
      <c r="P109" s="29"/>
      <c r="Q109" s="27"/>
      <c r="R109" s="28"/>
      <c r="S109" s="29"/>
      <c r="T109" s="27"/>
      <c r="U109" s="28"/>
      <c r="V109" s="33"/>
      <c r="W109" s="27"/>
      <c r="X109" s="28"/>
      <c r="Y109" s="30"/>
      <c r="Z109" s="27"/>
      <c r="AA109" s="28"/>
      <c r="AB109" s="30"/>
      <c r="AC109" s="93"/>
      <c r="AD109" s="94">
        <v>10</v>
      </c>
      <c r="AE109" s="96">
        <f>IF(AD109=0,0,IF(AD109=1,IF(AC$5&gt;40,48,IF(INT(AC$5/5)-AC$5/5=0,AC$5+MIN(INT(AC$5/5),8),AC$5+1+MIN(INT(AC$5/5),8))),IF(AD109=2,IF(AC$5&gt;40,44,IF(INT(AC$5/8)-AC$5/8=0,AC$5-1+MIN(INT(AC$5/8),5),AC$5+MIN(INT(AC$5/8),5))),IF(AD109=3,IF(AC$5&gt;40,41,IF(INT(AC$5/13)-AC$5/13=0,AC$5-2+MIN(INT(AC$5/13),3),AC$5-1+MIN(INT(AC$5/13),2))),IF(AC$5&gt;40,IF(AD109&gt;40,0,41-AD109),AC$5+1-AD109)))))</f>
        <v>10</v>
      </c>
      <c r="AF109" s="166"/>
      <c r="AG109" s="167"/>
      <c r="AH109" s="170"/>
      <c r="AI109" s="27"/>
      <c r="AJ109" s="28"/>
      <c r="AK109" s="32"/>
      <c r="AL109" s="21"/>
      <c r="AM109" s="54">
        <f t="shared" si="6"/>
        <v>1</v>
      </c>
      <c r="AN109" s="54">
        <f t="shared" si="9"/>
        <v>1</v>
      </c>
      <c r="AO109" s="56"/>
      <c r="AP109" s="44">
        <f t="shared" si="7"/>
        <v>1</v>
      </c>
      <c r="AQ109" s="16"/>
    </row>
    <row r="110" spans="1:43" s="22" customFormat="1" ht="12.75" customHeight="1">
      <c r="A110" s="259"/>
      <c r="B110" s="136" t="s">
        <v>406</v>
      </c>
      <c r="C110" s="139"/>
      <c r="D110" s="41" t="s">
        <v>280</v>
      </c>
      <c r="E110" s="76">
        <v>29146</v>
      </c>
      <c r="F110" s="253">
        <v>102719</v>
      </c>
      <c r="G110" s="235" t="s">
        <v>319</v>
      </c>
      <c r="H110" s="232"/>
      <c r="I110" s="31">
        <f t="shared" si="8"/>
        <v>10</v>
      </c>
      <c r="J110" s="227"/>
      <c r="K110" s="47"/>
      <c r="L110" s="36"/>
      <c r="M110" s="37"/>
      <c r="N110" s="27"/>
      <c r="O110" s="28"/>
      <c r="P110" s="29"/>
      <c r="Q110" s="27"/>
      <c r="R110" s="28"/>
      <c r="S110" s="33"/>
      <c r="T110" s="27"/>
      <c r="U110" s="28"/>
      <c r="V110" s="33"/>
      <c r="W110" s="27"/>
      <c r="X110" s="28"/>
      <c r="Y110" s="30"/>
      <c r="Z110" s="27"/>
      <c r="AA110" s="28">
        <v>42</v>
      </c>
      <c r="AB110" s="30">
        <f>IF(AA110=0,0,IF(AA110=1,IF(Z$5&gt;40,48,IF(INT(Z$5/5)-Z$5/5=0,Z$5+MIN(INT(Z$5/5),8),Z$5+1+MIN(INT(Z$5/5),8))),IF(AA110=2,IF(Z$5&gt;40,44,IF(INT(Z$5/8)-Z$5/8=0,Z$5-1+MIN(INT(Z$5/8),5),Z$5+MIN(INT(Z$5/8),5))),IF(AA110=3,IF(Z$5&gt;40,41,IF(INT(Z$5/13)-Z$5/13=0,Z$5-2+MIN(INT(Z$5/13),3),Z$5-1+MIN(INT(Z$5/13),2))),IF(Z$5&gt;40,IF(AA110&gt;40,0,41-AA110),Z$5+1-AA110)))))</f>
        <v>0</v>
      </c>
      <c r="AC110" s="93"/>
      <c r="AD110" s="94"/>
      <c r="AE110" s="97"/>
      <c r="AF110" s="166"/>
      <c r="AG110" s="167"/>
      <c r="AH110" s="170"/>
      <c r="AI110" s="27"/>
      <c r="AJ110" s="28">
        <v>31</v>
      </c>
      <c r="AK110" s="32">
        <f>IF(AJ110=0,0,IF(AJ110=1,IF(AI$5&gt;40,48,IF(INT(AI$5/5)-AI$5/5=0,AI$5+MIN(INT(AI$5/5),8),AI$5+1+MIN(INT(AI$5/5),8))),IF(AJ110=2,IF(AI$5&gt;40,44,IF(INT(AI$5/8)-AI$5/8=0,AI$5-1+MIN(INT(AI$5/8),5),AI$5+MIN(INT(AI$5/8),5))),IF(AJ110=3,IF(AI$5&gt;40,41,IF(INT(AI$5/13)-AI$5/13=0,AI$5-2+MIN(INT(AI$5/13),3),AI$5-1+MIN(INT(AI$5/13),2))),IF(AI$5&gt;40,IF(AJ110&gt;40,0,41-AJ110),AI$5+1-AJ110)))))</f>
        <v>10</v>
      </c>
      <c r="AL110" s="21"/>
      <c r="AM110" s="54">
        <f t="shared" si="6"/>
        <v>2</v>
      </c>
      <c r="AN110" s="54">
        <f t="shared" si="9"/>
        <v>1</v>
      </c>
      <c r="AO110" s="56"/>
      <c r="AP110" s="44">
        <f t="shared" si="7"/>
        <v>2</v>
      </c>
      <c r="AQ110" s="16"/>
    </row>
    <row r="111" spans="1:43" s="22" customFormat="1" ht="12.75" customHeight="1">
      <c r="A111" s="259"/>
      <c r="B111" s="136" t="s">
        <v>397</v>
      </c>
      <c r="C111" s="137"/>
      <c r="D111" s="41" t="s">
        <v>280</v>
      </c>
      <c r="E111" s="76">
        <v>27746</v>
      </c>
      <c r="F111" s="253">
        <v>102694</v>
      </c>
      <c r="G111" s="235" t="s">
        <v>309</v>
      </c>
      <c r="H111" s="232"/>
      <c r="I111" s="31">
        <f t="shared" si="8"/>
        <v>10</v>
      </c>
      <c r="J111" s="227"/>
      <c r="K111" s="47"/>
      <c r="L111" s="36"/>
      <c r="M111" s="37"/>
      <c r="N111" s="27"/>
      <c r="O111" s="28"/>
      <c r="P111" s="33"/>
      <c r="Q111" s="27"/>
      <c r="R111" s="28"/>
      <c r="S111" s="33"/>
      <c r="T111" s="27"/>
      <c r="U111" s="28"/>
      <c r="V111" s="33"/>
      <c r="W111" s="27"/>
      <c r="X111" s="28"/>
      <c r="Y111" s="33"/>
      <c r="Z111" s="27"/>
      <c r="AA111" s="28">
        <v>31</v>
      </c>
      <c r="AB111" s="33">
        <f>IF(AA111=0,0,IF(AA111=1,IF(Z$5&gt;40,48,IF(INT(Z$5/5)-Z$5/5=0,Z$5+MIN(INT(Z$5/5),8),Z$5+1+MIN(INT(Z$5/5),8))),IF(AA111=2,IF(Z$5&gt;40,44,IF(INT(Z$5/8)-Z$5/8=0,Z$5-1+MIN(INT(Z$5/8),5),Z$5+MIN(INT(Z$5/8),5))),IF(AA111=3,IF(Z$5&gt;40,41,IF(INT(Z$5/13)-Z$5/13=0,Z$5-2+MIN(INT(Z$5/13),3),Z$5-1+MIN(INT(Z$5/13),2))),IF(Z$5&gt;40,IF(AA111&gt;40,0,41-AA111),Z$5+1-AA111)))))</f>
        <v>10</v>
      </c>
      <c r="AC111" s="93"/>
      <c r="AD111" s="94"/>
      <c r="AE111" s="98"/>
      <c r="AF111" s="166"/>
      <c r="AG111" s="167"/>
      <c r="AH111" s="169"/>
      <c r="AI111" s="27"/>
      <c r="AJ111" s="28"/>
      <c r="AK111" s="32"/>
      <c r="AL111" s="21"/>
      <c r="AM111" s="54">
        <f t="shared" si="6"/>
        <v>1</v>
      </c>
      <c r="AN111" s="54">
        <f t="shared" si="9"/>
        <v>1</v>
      </c>
      <c r="AO111" s="56"/>
      <c r="AP111" s="44">
        <f t="shared" si="7"/>
        <v>1</v>
      </c>
      <c r="AQ111" s="16"/>
    </row>
    <row r="112" spans="1:43" s="22" customFormat="1" ht="12.75" customHeight="1">
      <c r="A112" s="85"/>
      <c r="B112" s="38" t="s">
        <v>137</v>
      </c>
      <c r="C112" s="107"/>
      <c r="D112" s="41" t="s">
        <v>128</v>
      </c>
      <c r="E112" s="76">
        <v>31357</v>
      </c>
      <c r="F112" s="252">
        <v>70793</v>
      </c>
      <c r="G112" s="235" t="s">
        <v>156</v>
      </c>
      <c r="H112" s="232"/>
      <c r="I112" s="31">
        <f t="shared" si="8"/>
        <v>10</v>
      </c>
      <c r="J112" s="227"/>
      <c r="K112" s="47"/>
      <c r="L112" s="36"/>
      <c r="M112" s="37"/>
      <c r="N112" s="27"/>
      <c r="O112" s="28"/>
      <c r="P112" s="33"/>
      <c r="Q112" s="27"/>
      <c r="R112" s="28">
        <v>8</v>
      </c>
      <c r="S112" s="33">
        <f>IF(R112=0,0,IF(R112=1,IF(Q$5&gt;40,48,IF(INT(Q$5/5)-Q$5/5=0,Q$5+MIN(INT(Q$5/5),8),Q$5+1+MIN(INT(Q$5/5),8))),IF(R112=2,IF(Q$5&gt;40,44,IF(INT(Q$5/8)-Q$5/8=0,Q$5-1+MIN(INT(Q$5/8),5),Q$5+MIN(INT(Q$5/8),5))),IF(R112=3,IF(Q$5&gt;40,41,IF(INT(Q$5/13)-Q$5/13=0,Q$5-2+MIN(INT(Q$5/13),3),Q$5-1+MIN(INT(Q$5/13),2))),IF(Q$5&gt;40,IF(R112&gt;40,0,41-R112),Q$5+1-R112)))))</f>
        <v>10</v>
      </c>
      <c r="T112" s="27"/>
      <c r="U112" s="28"/>
      <c r="V112" s="29"/>
      <c r="W112" s="27"/>
      <c r="X112" s="28"/>
      <c r="Y112" s="32"/>
      <c r="Z112" s="27"/>
      <c r="AA112" s="28"/>
      <c r="AB112" s="30"/>
      <c r="AC112" s="93"/>
      <c r="AD112" s="94"/>
      <c r="AE112" s="97"/>
      <c r="AF112" s="166"/>
      <c r="AG112" s="167"/>
      <c r="AH112" s="170"/>
      <c r="AI112" s="27"/>
      <c r="AJ112" s="28"/>
      <c r="AK112" s="32"/>
      <c r="AL112" s="21"/>
      <c r="AM112" s="54">
        <f t="shared" si="6"/>
        <v>1</v>
      </c>
      <c r="AN112" s="54">
        <f t="shared" si="9"/>
        <v>1</v>
      </c>
      <c r="AO112" s="56"/>
      <c r="AP112" s="44">
        <f t="shared" si="7"/>
        <v>1</v>
      </c>
      <c r="AQ112" s="16"/>
    </row>
    <row r="113" spans="1:43" s="22" customFormat="1" ht="12.75" customHeight="1">
      <c r="A113" s="259">
        <f>ROW(A113)-8</f>
        <v>105</v>
      </c>
      <c r="B113" s="38" t="s">
        <v>138</v>
      </c>
      <c r="C113" s="107"/>
      <c r="D113" s="41" t="s">
        <v>128</v>
      </c>
      <c r="E113" s="76">
        <v>32260</v>
      </c>
      <c r="F113" s="252">
        <v>101027</v>
      </c>
      <c r="G113" s="235" t="s">
        <v>157</v>
      </c>
      <c r="H113" s="232"/>
      <c r="I113" s="31">
        <f t="shared" si="8"/>
        <v>9</v>
      </c>
      <c r="J113" s="227"/>
      <c r="K113" s="140"/>
      <c r="L113" s="36"/>
      <c r="M113" s="37"/>
      <c r="N113" s="27"/>
      <c r="O113" s="28"/>
      <c r="P113" s="33"/>
      <c r="Q113" s="27"/>
      <c r="R113" s="28">
        <v>9</v>
      </c>
      <c r="S113" s="33">
        <f>IF(R113=0,0,IF(R113=1,IF(Q$5&gt;40,48,IF(INT(Q$5/5)-Q$5/5=0,Q$5+MIN(INT(Q$5/5),8),Q$5+1+MIN(INT(Q$5/5),8))),IF(R113=2,IF(Q$5&gt;40,44,IF(INT(Q$5/8)-Q$5/8=0,Q$5-1+MIN(INT(Q$5/8),5),Q$5+MIN(INT(Q$5/8),5))),IF(R113=3,IF(Q$5&gt;40,41,IF(INT(Q$5/13)-Q$5/13=0,Q$5-2+MIN(INT(Q$5/13),3),Q$5-1+MIN(INT(Q$5/13),2))),IF(Q$5&gt;40,IF(R113&gt;40,0,41-R113),Q$5+1-R113)))))</f>
        <v>9</v>
      </c>
      <c r="T113" s="27"/>
      <c r="U113" s="28"/>
      <c r="V113" s="33"/>
      <c r="W113" s="27"/>
      <c r="X113" s="28"/>
      <c r="Y113" s="30"/>
      <c r="Z113" s="27"/>
      <c r="AA113" s="28"/>
      <c r="AB113" s="30"/>
      <c r="AC113" s="93"/>
      <c r="AD113" s="94"/>
      <c r="AE113" s="97"/>
      <c r="AF113" s="166"/>
      <c r="AG113" s="167"/>
      <c r="AH113" s="170"/>
      <c r="AI113" s="27"/>
      <c r="AJ113" s="28"/>
      <c r="AK113" s="32"/>
      <c r="AL113" s="21"/>
      <c r="AM113" s="54">
        <f t="shared" si="6"/>
        <v>1</v>
      </c>
      <c r="AN113" s="54">
        <f t="shared" si="9"/>
        <v>1</v>
      </c>
      <c r="AO113" s="56"/>
      <c r="AP113" s="44">
        <f t="shared" si="7"/>
        <v>1</v>
      </c>
      <c r="AQ113" s="16"/>
    </row>
    <row r="114" spans="1:43" s="22" customFormat="1" ht="12.75" customHeight="1">
      <c r="A114" s="85"/>
      <c r="B114" s="136" t="s">
        <v>431</v>
      </c>
      <c r="C114" s="138"/>
      <c r="D114" s="41" t="s">
        <v>280</v>
      </c>
      <c r="E114" s="76">
        <v>29150</v>
      </c>
      <c r="F114" s="253">
        <v>102670</v>
      </c>
      <c r="G114" s="239" t="s">
        <v>342</v>
      </c>
      <c r="H114" s="232"/>
      <c r="I114" s="31">
        <f t="shared" si="8"/>
        <v>9</v>
      </c>
      <c r="J114" s="227"/>
      <c r="K114" s="47"/>
      <c r="L114" s="36"/>
      <c r="M114" s="37"/>
      <c r="N114" s="27"/>
      <c r="O114" s="28"/>
      <c r="P114" s="33"/>
      <c r="Q114" s="27"/>
      <c r="R114" s="28"/>
      <c r="S114" s="33"/>
      <c r="T114" s="27"/>
      <c r="U114" s="28"/>
      <c r="V114" s="33"/>
      <c r="W114" s="27"/>
      <c r="X114" s="28"/>
      <c r="Y114" s="33"/>
      <c r="Z114" s="27"/>
      <c r="AA114" s="28">
        <v>60</v>
      </c>
      <c r="AB114" s="33">
        <f>IF(AA114=0,0,IF(AA114=1,IF(Z$5&gt;40,48,IF(INT(Z$5/5)-Z$5/5=0,Z$5+MIN(INT(Z$5/5),8),Z$5+1+MIN(INT(Z$5/5),8))),IF(AA114=2,IF(Z$5&gt;40,44,IF(INT(Z$5/8)-Z$5/8=0,Z$5-1+MIN(INT(Z$5/8),5),Z$5+MIN(INT(Z$5/8),5))),IF(AA114=3,IF(Z$5&gt;40,41,IF(INT(Z$5/13)-Z$5/13=0,Z$5-2+MIN(INT(Z$5/13),3),Z$5-1+MIN(INT(Z$5/13),2))),IF(Z$5&gt;40,IF(AA114&gt;40,0,41-AA114),Z$5+1-AA114)))))</f>
        <v>0</v>
      </c>
      <c r="AC114" s="93"/>
      <c r="AD114" s="94"/>
      <c r="AE114" s="98"/>
      <c r="AF114" s="166"/>
      <c r="AG114" s="167"/>
      <c r="AH114" s="169"/>
      <c r="AI114" s="27"/>
      <c r="AJ114" s="28">
        <v>32</v>
      </c>
      <c r="AK114" s="32">
        <f>IF(AJ114=0,0,IF(AJ114=1,IF(AI$5&gt;40,48,IF(INT(AI$5/5)-AI$5/5=0,AI$5+MIN(INT(AI$5/5),8),AI$5+1+MIN(INT(AI$5/5),8))),IF(AJ114=2,IF(AI$5&gt;40,44,IF(INT(AI$5/8)-AI$5/8=0,AI$5-1+MIN(INT(AI$5/8),5),AI$5+MIN(INT(AI$5/8),5))),IF(AJ114=3,IF(AI$5&gt;40,41,IF(INT(AI$5/13)-AI$5/13=0,AI$5-2+MIN(INT(AI$5/13),3),AI$5-1+MIN(INT(AI$5/13),2))),IF(AI$5&gt;40,IF(AJ114&gt;40,0,41-AJ114),AI$5+1-AJ114)))))</f>
        <v>9</v>
      </c>
      <c r="AL114" s="21"/>
      <c r="AM114" s="54">
        <f t="shared" si="6"/>
        <v>2</v>
      </c>
      <c r="AN114" s="54">
        <f t="shared" si="9"/>
        <v>1</v>
      </c>
      <c r="AO114" s="56"/>
      <c r="AP114" s="44">
        <f t="shared" si="7"/>
        <v>2</v>
      </c>
      <c r="AQ114" s="16"/>
    </row>
    <row r="115" spans="1:43" s="22" customFormat="1" ht="12.75" customHeight="1">
      <c r="A115" s="259">
        <f>ROW(A115)-8</f>
        <v>107</v>
      </c>
      <c r="B115" s="38" t="s">
        <v>139</v>
      </c>
      <c r="C115" s="107"/>
      <c r="D115" s="41" t="s">
        <v>130</v>
      </c>
      <c r="E115" s="76">
        <v>31856</v>
      </c>
      <c r="F115" s="252">
        <v>100945</v>
      </c>
      <c r="G115" s="235" t="s">
        <v>146</v>
      </c>
      <c r="H115" s="232"/>
      <c r="I115" s="31">
        <f t="shared" si="8"/>
        <v>8</v>
      </c>
      <c r="J115" s="227"/>
      <c r="K115" s="47"/>
      <c r="L115" s="36"/>
      <c r="M115" s="37"/>
      <c r="N115" s="27"/>
      <c r="O115" s="28"/>
      <c r="P115" s="33"/>
      <c r="Q115" s="27"/>
      <c r="R115" s="28">
        <v>10</v>
      </c>
      <c r="S115" s="33">
        <f>IF(R115=0,0,IF(R115=1,IF(Q$5&gt;40,48,IF(INT(Q$5/5)-Q$5/5=0,Q$5+MIN(INT(Q$5/5),8),Q$5+1+MIN(INT(Q$5/5),8))),IF(R115=2,IF(Q$5&gt;40,44,IF(INT(Q$5/8)-Q$5/8=0,Q$5-1+MIN(INT(Q$5/8),5),Q$5+MIN(INT(Q$5/8),5))),IF(R115=3,IF(Q$5&gt;40,41,IF(INT(Q$5/13)-Q$5/13=0,Q$5-2+MIN(INT(Q$5/13),3),Q$5-1+MIN(INT(Q$5/13),2))),IF(Q$5&gt;40,IF(R115&gt;40,0,41-R115),Q$5+1-R115)))))</f>
        <v>8</v>
      </c>
      <c r="T115" s="27"/>
      <c r="U115" s="28"/>
      <c r="V115" s="33"/>
      <c r="W115" s="27"/>
      <c r="X115" s="28"/>
      <c r="Y115" s="33"/>
      <c r="Z115" s="27"/>
      <c r="AA115" s="28"/>
      <c r="AB115" s="33"/>
      <c r="AC115" s="93"/>
      <c r="AD115" s="94"/>
      <c r="AE115" s="96"/>
      <c r="AF115" s="166"/>
      <c r="AG115" s="167"/>
      <c r="AH115" s="169"/>
      <c r="AI115" s="27"/>
      <c r="AJ115" s="28"/>
      <c r="AK115" s="32"/>
      <c r="AL115" s="21"/>
      <c r="AM115" s="54">
        <f t="shared" si="6"/>
        <v>1</v>
      </c>
      <c r="AN115" s="54">
        <f t="shared" si="9"/>
        <v>1</v>
      </c>
      <c r="AO115" s="56"/>
      <c r="AP115" s="44">
        <f t="shared" si="7"/>
        <v>1</v>
      </c>
      <c r="AQ115" s="16"/>
    </row>
    <row r="116" spans="1:43" s="22" customFormat="1" ht="12.75" customHeight="1">
      <c r="A116" s="259"/>
      <c r="B116" s="14" t="s">
        <v>266</v>
      </c>
      <c r="C116" s="50"/>
      <c r="D116" s="51" t="s">
        <v>101</v>
      </c>
      <c r="E116" s="76">
        <v>29213</v>
      </c>
      <c r="F116" s="251">
        <v>1024570</v>
      </c>
      <c r="G116" s="235" t="s">
        <v>267</v>
      </c>
      <c r="H116" s="232"/>
      <c r="I116" s="31">
        <f t="shared" si="8"/>
        <v>8</v>
      </c>
      <c r="J116" s="227"/>
      <c r="K116" s="47"/>
      <c r="L116" s="36"/>
      <c r="M116" s="37"/>
      <c r="N116" s="27"/>
      <c r="O116" s="28"/>
      <c r="P116" s="33"/>
      <c r="Q116" s="27"/>
      <c r="R116" s="28"/>
      <c r="S116" s="33"/>
      <c r="T116" s="27"/>
      <c r="U116" s="28"/>
      <c r="V116" s="33"/>
      <c r="W116" s="27"/>
      <c r="X116" s="28"/>
      <c r="Y116" s="33"/>
      <c r="Z116" s="27"/>
      <c r="AA116" s="28"/>
      <c r="AB116" s="33"/>
      <c r="AC116" s="93"/>
      <c r="AD116" s="94">
        <v>12</v>
      </c>
      <c r="AE116" s="98">
        <f>IF(AD116=0,0,IF(AD116=1,IF(AC$5&gt;40,48,IF(INT(AC$5/5)-AC$5/5=0,AC$5+MIN(INT(AC$5/5),8),AC$5+1+MIN(INT(AC$5/5),8))),IF(AD116=2,IF(AC$5&gt;40,44,IF(INT(AC$5/8)-AC$5/8=0,AC$5-1+MIN(INT(AC$5/8),5),AC$5+MIN(INT(AC$5/8),5))),IF(AD116=3,IF(AC$5&gt;40,41,IF(INT(AC$5/13)-AC$5/13=0,AC$5-2+MIN(INT(AC$5/13),3),AC$5-1+MIN(INT(AC$5/13),2))),IF(AC$5&gt;40,IF(AD116&gt;40,0,41-AD116),AC$5+1-AD116)))))</f>
        <v>8</v>
      </c>
      <c r="AF116" s="166"/>
      <c r="AG116" s="167"/>
      <c r="AH116" s="169"/>
      <c r="AI116" s="27"/>
      <c r="AJ116" s="28"/>
      <c r="AK116" s="32"/>
      <c r="AL116" s="21"/>
      <c r="AM116" s="54">
        <f t="shared" si="6"/>
        <v>1</v>
      </c>
      <c r="AN116" s="54">
        <f t="shared" si="9"/>
        <v>1</v>
      </c>
      <c r="AO116" s="56"/>
      <c r="AP116" s="44">
        <f t="shared" si="7"/>
        <v>1</v>
      </c>
      <c r="AQ116" s="16"/>
    </row>
    <row r="117" spans="1:43" s="22" customFormat="1" ht="12.75" customHeight="1">
      <c r="A117" s="259"/>
      <c r="B117" s="136" t="s">
        <v>404</v>
      </c>
      <c r="C117" s="139"/>
      <c r="D117" s="41" t="s">
        <v>280</v>
      </c>
      <c r="E117" s="76">
        <v>27760</v>
      </c>
      <c r="F117" s="253">
        <v>102705</v>
      </c>
      <c r="G117" s="240" t="s">
        <v>317</v>
      </c>
      <c r="H117" s="232"/>
      <c r="I117" s="31">
        <f t="shared" si="8"/>
        <v>8</v>
      </c>
      <c r="J117" s="227"/>
      <c r="K117" s="141"/>
      <c r="L117" s="36"/>
      <c r="M117" s="37"/>
      <c r="N117" s="27"/>
      <c r="O117" s="28"/>
      <c r="P117" s="33"/>
      <c r="Q117" s="27"/>
      <c r="R117" s="28"/>
      <c r="S117" s="33"/>
      <c r="T117" s="27"/>
      <c r="U117" s="28"/>
      <c r="V117" s="29"/>
      <c r="W117" s="27"/>
      <c r="X117" s="28"/>
      <c r="Y117" s="33"/>
      <c r="Z117" s="27"/>
      <c r="AA117" s="28">
        <v>40</v>
      </c>
      <c r="AB117" s="33">
        <f>IF(AA117=0,0,IF(AA117=1,IF(Z$5&gt;40,48,IF(INT(Z$5/5)-Z$5/5=0,Z$5+MIN(INT(Z$5/5),8),Z$5+1+MIN(INT(Z$5/5),8))),IF(AA117=2,IF(Z$5&gt;40,44,IF(INT(Z$5/8)-Z$5/8=0,Z$5-1+MIN(INT(Z$5/8),5),Z$5+MIN(INT(Z$5/8),5))),IF(AA117=3,IF(Z$5&gt;40,41,IF(INT(Z$5/13)-Z$5/13=0,Z$5-2+MIN(INT(Z$5/13),3),Z$5-1+MIN(INT(Z$5/13),2))),IF(Z$5&gt;40,IF(AA117&gt;40,0,41-AA117),Z$5+1-AA117)))))</f>
        <v>1</v>
      </c>
      <c r="AC117" s="93"/>
      <c r="AD117" s="94"/>
      <c r="AE117" s="98"/>
      <c r="AF117" s="166"/>
      <c r="AG117" s="167"/>
      <c r="AH117" s="169"/>
      <c r="AI117" s="27"/>
      <c r="AJ117" s="28">
        <v>33</v>
      </c>
      <c r="AK117" s="32">
        <f>IF(AJ117=0,0,IF(AJ117=1,IF(AI$5&gt;40,48,IF(INT(AI$5/5)-AI$5/5=0,AI$5+MIN(INT(AI$5/5),8),AI$5+1+MIN(INT(AI$5/5),8))),IF(AJ117=2,IF(AI$5&gt;40,44,IF(INT(AI$5/8)-AI$5/8=0,AI$5-1+MIN(INT(AI$5/8),5),AI$5+MIN(INT(AI$5/8),5))),IF(AJ117=3,IF(AI$5&gt;40,41,IF(INT(AI$5/13)-AI$5/13=0,AI$5-2+MIN(INT(AI$5/13),3),AI$5-1+MIN(INT(AI$5/13),2))),IF(AI$5&gt;40,IF(AJ117&gt;40,0,41-AJ117),AI$5+1-AJ117)))))</f>
        <v>8</v>
      </c>
      <c r="AL117" s="21"/>
      <c r="AM117" s="54">
        <f t="shared" si="6"/>
        <v>2</v>
      </c>
      <c r="AN117" s="54">
        <f t="shared" si="9"/>
        <v>1</v>
      </c>
      <c r="AO117" s="56"/>
      <c r="AP117" s="44">
        <f t="shared" si="7"/>
        <v>2</v>
      </c>
      <c r="AQ117" s="16"/>
    </row>
    <row r="118" spans="1:43" s="22" customFormat="1" ht="12.75" customHeight="1">
      <c r="A118" s="85"/>
      <c r="B118" s="14" t="s">
        <v>43</v>
      </c>
      <c r="C118" s="50"/>
      <c r="D118" s="41" t="s">
        <v>101</v>
      </c>
      <c r="E118" s="75">
        <v>29890</v>
      </c>
      <c r="F118" s="252">
        <v>93001</v>
      </c>
      <c r="G118" s="235" t="s">
        <v>193</v>
      </c>
      <c r="H118" s="232"/>
      <c r="I118" s="31">
        <f t="shared" si="8"/>
        <v>8</v>
      </c>
      <c r="J118" s="227"/>
      <c r="K118" s="47"/>
      <c r="L118" s="36">
        <v>33</v>
      </c>
      <c r="M118" s="37">
        <f>IF(L118=0,0,IF(L118=1,IF(K$5&gt;40,48,IF(INT(K$5/5)-K$5/5=0,K$5+MIN(INT(K$5/5),8),K$5+1+MIN(INT(K$5/5),8))),IF(L118=2,IF(K$5&gt;40,44,IF(INT(K$5/8)-K$5/8=0,K$5-1+MIN(INT(K$5/8),5),K$5+MIN(INT(K$5/8),5))),IF(L118=3,IF(K$5&gt;40,41,IF(INT(K$5/13)-K$5/13=0,K$5-2+MIN(INT(K$5/13),3),K$5-1+MIN(INT(K$5/13),2))),IF(K$5&gt;40,IF(L118&gt;40,0,41-L118),K$5+1-L118)))))</f>
        <v>8</v>
      </c>
      <c r="N118" s="27"/>
      <c r="O118" s="28"/>
      <c r="P118" s="33"/>
      <c r="Q118" s="27"/>
      <c r="R118" s="28"/>
      <c r="S118" s="33"/>
      <c r="T118" s="27"/>
      <c r="U118" s="28"/>
      <c r="V118" s="30"/>
      <c r="W118" s="27"/>
      <c r="X118" s="28"/>
      <c r="Y118" s="30"/>
      <c r="Z118" s="27"/>
      <c r="AA118" s="28"/>
      <c r="AB118" s="30"/>
      <c r="AC118" s="93"/>
      <c r="AD118" s="94"/>
      <c r="AE118" s="96"/>
      <c r="AF118" s="166"/>
      <c r="AG118" s="167"/>
      <c r="AH118" s="170"/>
      <c r="AI118" s="27"/>
      <c r="AJ118" s="28"/>
      <c r="AK118" s="32"/>
      <c r="AL118" s="21"/>
      <c r="AM118" s="54">
        <f t="shared" si="6"/>
        <v>1</v>
      </c>
      <c r="AN118" s="54">
        <f t="shared" si="9"/>
        <v>1</v>
      </c>
      <c r="AO118" s="56"/>
      <c r="AP118" s="44">
        <f t="shared" si="7"/>
        <v>1</v>
      </c>
      <c r="AQ118" s="16"/>
    </row>
    <row r="119" spans="1:43" s="22" customFormat="1" ht="12.75" customHeight="1">
      <c r="A119" s="259">
        <f>ROW(A119)-8</f>
        <v>111</v>
      </c>
      <c r="B119" s="14" t="s">
        <v>454</v>
      </c>
      <c r="C119" s="50"/>
      <c r="D119" s="41" t="s">
        <v>104</v>
      </c>
      <c r="E119" s="90">
        <v>31294</v>
      </c>
      <c r="F119" s="252">
        <v>103233</v>
      </c>
      <c r="G119" s="239">
        <v>70119</v>
      </c>
      <c r="H119" s="232"/>
      <c r="I119" s="31">
        <f t="shared" si="8"/>
        <v>7</v>
      </c>
      <c r="J119" s="227"/>
      <c r="K119" s="47"/>
      <c r="L119" s="36"/>
      <c r="M119" s="37"/>
      <c r="N119" s="27"/>
      <c r="O119" s="28"/>
      <c r="P119" s="33"/>
      <c r="Q119" s="27"/>
      <c r="R119" s="28"/>
      <c r="S119" s="33"/>
      <c r="T119" s="27"/>
      <c r="U119" s="28"/>
      <c r="V119" s="33"/>
      <c r="W119" s="27"/>
      <c r="X119" s="28">
        <v>15</v>
      </c>
      <c r="Y119" s="30">
        <v>7</v>
      </c>
      <c r="Z119" s="27"/>
      <c r="AA119" s="28"/>
      <c r="AB119" s="30"/>
      <c r="AC119" s="93"/>
      <c r="AD119" s="94"/>
      <c r="AE119" s="97"/>
      <c r="AF119" s="166"/>
      <c r="AG119" s="167"/>
      <c r="AH119" s="170"/>
      <c r="AI119" s="27"/>
      <c r="AJ119" s="28"/>
      <c r="AK119" s="32"/>
      <c r="AL119" s="21"/>
      <c r="AM119" s="54">
        <f t="shared" si="6"/>
        <v>1</v>
      </c>
      <c r="AN119" s="54">
        <f t="shared" si="9"/>
        <v>1</v>
      </c>
      <c r="AO119" s="56"/>
      <c r="AP119" s="44">
        <f t="shared" si="7"/>
        <v>1</v>
      </c>
      <c r="AQ119" s="16"/>
    </row>
    <row r="120" spans="1:43" s="22" customFormat="1" ht="12.75" customHeight="1">
      <c r="A120" s="259"/>
      <c r="B120" s="14" t="s">
        <v>86</v>
      </c>
      <c r="C120" s="50"/>
      <c r="D120" s="41" t="s">
        <v>101</v>
      </c>
      <c r="E120" s="76">
        <v>31430</v>
      </c>
      <c r="F120" s="252">
        <v>85093</v>
      </c>
      <c r="G120" s="235" t="s">
        <v>239</v>
      </c>
      <c r="H120" s="232"/>
      <c r="I120" s="31">
        <f t="shared" si="8"/>
        <v>7</v>
      </c>
      <c r="J120" s="227"/>
      <c r="K120" s="140"/>
      <c r="L120" s="36">
        <v>55</v>
      </c>
      <c r="M120" s="37">
        <f>IF(L120=0,0,IF(L120=1,IF(K$5&gt;40,48,IF(INT(K$5/5)-K$5/5=0,K$5+MIN(INT(K$5/5),8),K$5+1+MIN(INT(K$5/5),8))),IF(L120=2,IF(K$5&gt;40,44,IF(INT(K$5/8)-K$5/8=0,K$5-1+MIN(INT(K$5/8),5),K$5+MIN(INT(K$5/8),5))),IF(L120=3,IF(K$5&gt;40,41,IF(INT(K$5/13)-K$5/13=0,K$5-2+MIN(INT(K$5/13),3),K$5-1+MIN(INT(K$5/13),2))),IF(K$5&gt;40,IF(L120&gt;40,0,41-L120),K$5+1-L120)))))</f>
        <v>0</v>
      </c>
      <c r="N120" s="27"/>
      <c r="O120" s="28"/>
      <c r="P120" s="33"/>
      <c r="Q120" s="27"/>
      <c r="R120" s="28"/>
      <c r="S120" s="33"/>
      <c r="T120" s="27"/>
      <c r="U120" s="28"/>
      <c r="V120" s="33"/>
      <c r="W120" s="27"/>
      <c r="X120" s="28">
        <v>15</v>
      </c>
      <c r="Y120" s="30">
        <v>7</v>
      </c>
      <c r="Z120" s="27"/>
      <c r="AA120" s="28"/>
      <c r="AB120" s="30"/>
      <c r="AC120" s="93"/>
      <c r="AD120" s="94"/>
      <c r="AE120" s="97"/>
      <c r="AF120" s="166"/>
      <c r="AG120" s="167"/>
      <c r="AH120" s="170"/>
      <c r="AI120" s="27"/>
      <c r="AJ120" s="28"/>
      <c r="AK120" s="32"/>
      <c r="AL120" s="21"/>
      <c r="AM120" s="54">
        <f t="shared" si="6"/>
        <v>2</v>
      </c>
      <c r="AN120" s="54">
        <f t="shared" si="9"/>
        <v>2</v>
      </c>
      <c r="AO120" s="56"/>
      <c r="AP120" s="44">
        <f t="shared" si="7"/>
        <v>2</v>
      </c>
      <c r="AQ120" s="16"/>
    </row>
    <row r="121" spans="1:43" s="22" customFormat="1" ht="12.75" customHeight="1">
      <c r="A121" s="259"/>
      <c r="B121" s="38" t="s">
        <v>115</v>
      </c>
      <c r="C121" s="107"/>
      <c r="D121" s="41" t="s">
        <v>116</v>
      </c>
      <c r="E121" s="234">
        <v>32925</v>
      </c>
      <c r="F121" s="252">
        <v>100348</v>
      </c>
      <c r="G121" s="235">
        <v>125719</v>
      </c>
      <c r="H121" s="232"/>
      <c r="I121" s="31">
        <f t="shared" si="8"/>
        <v>7</v>
      </c>
      <c r="J121" s="227"/>
      <c r="K121" s="47"/>
      <c r="L121" s="36"/>
      <c r="M121" s="37"/>
      <c r="N121" s="27"/>
      <c r="O121" s="28">
        <v>4</v>
      </c>
      <c r="P121" s="33">
        <f>IF(O121=0,0,IF(O121=1,IF(N$5&gt;40,48,IF(INT(N$5/5)-N$5/5=0,N$5+MIN(INT(N$5/5),8),N$5+1+MIN(INT(N$5/5),8))),IF(O121=2,IF(N$5&gt;40,44,IF(INT(N$5/8)-N$5/8=0,N$5-1+MIN(INT(N$5/8),5),N$5+MIN(INT(N$5/8),5))),IF(O121=3,IF(N$5&gt;40,41,IF(INT(N$5/13)-N$5/13=0,N$5-2+MIN(INT(N$5/13),3),N$5-1+MIN(INT(N$5/13),2))),IF(N$5&gt;40,IF(O121&gt;40,0,41-O121),N$5+1-O121)))))</f>
        <v>7</v>
      </c>
      <c r="Q121" s="27"/>
      <c r="R121" s="28"/>
      <c r="S121" s="33"/>
      <c r="T121" s="27"/>
      <c r="U121" s="28"/>
      <c r="V121" s="33"/>
      <c r="W121" s="27"/>
      <c r="X121" s="28"/>
      <c r="Y121" s="30"/>
      <c r="Z121" s="27"/>
      <c r="AA121" s="28"/>
      <c r="AB121" s="30"/>
      <c r="AC121" s="93"/>
      <c r="AD121" s="94"/>
      <c r="AE121" s="97"/>
      <c r="AF121" s="166"/>
      <c r="AG121" s="167"/>
      <c r="AH121" s="170"/>
      <c r="AI121" s="27"/>
      <c r="AJ121" s="28"/>
      <c r="AK121" s="32"/>
      <c r="AL121" s="21"/>
      <c r="AM121" s="54">
        <f t="shared" si="6"/>
        <v>1</v>
      </c>
      <c r="AN121" s="54">
        <f t="shared" si="9"/>
        <v>1</v>
      </c>
      <c r="AO121" s="56"/>
      <c r="AP121" s="44">
        <f t="shared" si="7"/>
        <v>1</v>
      </c>
      <c r="AQ121" s="16"/>
    </row>
    <row r="122" spans="1:43" s="22" customFormat="1" ht="12.75" customHeight="1">
      <c r="A122" s="259"/>
      <c r="B122" s="14" t="s">
        <v>44</v>
      </c>
      <c r="C122" s="50"/>
      <c r="D122" s="41" t="s">
        <v>101</v>
      </c>
      <c r="E122" s="76">
        <v>32638</v>
      </c>
      <c r="F122" s="252">
        <v>90752</v>
      </c>
      <c r="G122" s="235" t="s">
        <v>194</v>
      </c>
      <c r="H122" s="232"/>
      <c r="I122" s="31">
        <f t="shared" si="8"/>
        <v>7</v>
      </c>
      <c r="J122" s="227"/>
      <c r="K122" s="47"/>
      <c r="L122" s="36">
        <v>34</v>
      </c>
      <c r="M122" s="37">
        <f>IF(L122=0,0,IF(L122=1,IF(K$5&gt;40,48,IF(INT(K$5/5)-K$5/5=0,K$5+MIN(INT(K$5/5),8),K$5+1+MIN(INT(K$5/5),8))),IF(L122=2,IF(K$5&gt;40,44,IF(INT(K$5/8)-K$5/8=0,K$5-1+MIN(INT(K$5/8),5),K$5+MIN(INT(K$5/8),5))),IF(L122=3,IF(K$5&gt;40,41,IF(INT(K$5/13)-K$5/13=0,K$5-2+MIN(INT(K$5/13),3),K$5-1+MIN(INT(K$5/13),2))),IF(K$5&gt;40,IF(L122&gt;40,0,41-L122),K$5+1-L122)))))</f>
        <v>7</v>
      </c>
      <c r="N122" s="27"/>
      <c r="O122" s="28"/>
      <c r="P122" s="33"/>
      <c r="Q122" s="27"/>
      <c r="R122" s="28"/>
      <c r="S122" s="33"/>
      <c r="T122" s="27"/>
      <c r="U122" s="28"/>
      <c r="V122" s="33"/>
      <c r="W122" s="27"/>
      <c r="X122" s="28"/>
      <c r="Y122" s="30"/>
      <c r="Z122" s="27"/>
      <c r="AA122" s="28"/>
      <c r="AB122" s="30"/>
      <c r="AC122" s="93"/>
      <c r="AD122" s="94"/>
      <c r="AE122" s="97"/>
      <c r="AF122" s="166"/>
      <c r="AG122" s="167"/>
      <c r="AH122" s="170"/>
      <c r="AI122" s="27"/>
      <c r="AJ122" s="28"/>
      <c r="AK122" s="32"/>
      <c r="AL122" s="21"/>
      <c r="AM122" s="54">
        <f t="shared" si="6"/>
        <v>1</v>
      </c>
      <c r="AN122" s="54">
        <f t="shared" si="9"/>
        <v>1</v>
      </c>
      <c r="AO122" s="56"/>
      <c r="AP122" s="44">
        <f t="shared" si="7"/>
        <v>1</v>
      </c>
      <c r="AQ122" s="16"/>
    </row>
    <row r="123" spans="1:43" s="22" customFormat="1" ht="12.75" customHeight="1">
      <c r="A123" s="259"/>
      <c r="B123" s="136" t="s">
        <v>421</v>
      </c>
      <c r="C123" s="138"/>
      <c r="D123" s="41" t="s">
        <v>280</v>
      </c>
      <c r="E123" s="76">
        <v>23821</v>
      </c>
      <c r="F123" s="269">
        <v>102735</v>
      </c>
      <c r="G123" s="238" t="s">
        <v>335</v>
      </c>
      <c r="H123" s="232"/>
      <c r="I123" s="31">
        <f t="shared" si="8"/>
        <v>7</v>
      </c>
      <c r="J123" s="227"/>
      <c r="K123" s="110"/>
      <c r="L123" s="36"/>
      <c r="M123" s="37"/>
      <c r="N123" s="27"/>
      <c r="O123" s="28"/>
      <c r="P123" s="33"/>
      <c r="Q123" s="27"/>
      <c r="R123" s="28"/>
      <c r="S123" s="33"/>
      <c r="T123" s="27"/>
      <c r="U123" s="28"/>
      <c r="V123" s="33"/>
      <c r="W123" s="27"/>
      <c r="X123" s="28"/>
      <c r="Y123" s="30"/>
      <c r="Z123" s="27"/>
      <c r="AA123" s="28">
        <v>57</v>
      </c>
      <c r="AB123" s="30">
        <f>IF(AA123=0,0,IF(AA123=1,IF(Z$5&gt;40,48,IF(INT(Z$5/5)-Z$5/5=0,Z$5+MIN(INT(Z$5/5),8),Z$5+1+MIN(INT(Z$5/5),8))),IF(AA123=2,IF(Z$5&gt;40,44,IF(INT(Z$5/8)-Z$5/8=0,Z$5-1+MIN(INT(Z$5/8),5),Z$5+MIN(INT(Z$5/8),5))),IF(AA123=3,IF(Z$5&gt;40,41,IF(INT(Z$5/13)-Z$5/13=0,Z$5-2+MIN(INT(Z$5/13),3),Z$5-1+MIN(INT(Z$5/13),2))),IF(Z$5&gt;40,IF(AA123&gt;40,0,41-AA123),Z$5+1-AA123)))))</f>
        <v>0</v>
      </c>
      <c r="AC123" s="93"/>
      <c r="AD123" s="94"/>
      <c r="AE123" s="97"/>
      <c r="AF123" s="166"/>
      <c r="AG123" s="167"/>
      <c r="AH123" s="170"/>
      <c r="AI123" s="27"/>
      <c r="AJ123" s="28">
        <v>34</v>
      </c>
      <c r="AK123" s="32">
        <f>IF(AJ123=0,0,IF(AJ123=1,IF(AI$5&gt;40,48,IF(INT(AI$5/5)-AI$5/5=0,AI$5+MIN(INT(AI$5/5),8),AI$5+1+MIN(INT(AI$5/5),8))),IF(AJ123=2,IF(AI$5&gt;40,44,IF(INT(AI$5/8)-AI$5/8=0,AI$5-1+MIN(INT(AI$5/8),5),AI$5+MIN(INT(AI$5/8),5))),IF(AJ123=3,IF(AI$5&gt;40,41,IF(INT(AI$5/13)-AI$5/13=0,AI$5-2+MIN(INT(AI$5/13),3),AI$5-1+MIN(INT(AI$5/13),2))),IF(AI$5&gt;40,IF(AJ123&gt;40,0,41-AJ123),AI$5+1-AJ123)))))</f>
        <v>7</v>
      </c>
      <c r="AL123" s="21"/>
      <c r="AM123" s="54">
        <f t="shared" si="6"/>
        <v>2</v>
      </c>
      <c r="AN123" s="54">
        <f t="shared" si="9"/>
        <v>1</v>
      </c>
      <c r="AO123" s="56"/>
      <c r="AP123" s="44">
        <f t="shared" si="7"/>
        <v>2</v>
      </c>
      <c r="AQ123" s="16"/>
    </row>
    <row r="124" spans="1:43" s="22" customFormat="1" ht="12.75" customHeight="1">
      <c r="A124" s="259"/>
      <c r="B124" s="14" t="s">
        <v>88</v>
      </c>
      <c r="C124" s="50"/>
      <c r="D124" s="41" t="s">
        <v>101</v>
      </c>
      <c r="E124" s="76">
        <v>22585</v>
      </c>
      <c r="F124" s="252">
        <v>60222</v>
      </c>
      <c r="G124" s="235" t="s">
        <v>241</v>
      </c>
      <c r="H124" s="232"/>
      <c r="I124" s="31">
        <f t="shared" si="8"/>
        <v>7</v>
      </c>
      <c r="J124" s="227"/>
      <c r="K124" s="47"/>
      <c r="L124" s="36">
        <v>55</v>
      </c>
      <c r="M124" s="37">
        <f>IF(L124=0,0,IF(L124=1,IF(K$5&gt;40,48,IF(INT(K$5/5)-K$5/5=0,K$5+MIN(INT(K$5/5),8),K$5+1+MIN(INT(K$5/5),8))),IF(L124=2,IF(K$5&gt;40,44,IF(INT(K$5/8)-K$5/8=0,K$5-1+MIN(INT(K$5/8),5),K$5+MIN(INT(K$5/8),5))),IF(L124=3,IF(K$5&gt;40,41,IF(INT(K$5/13)-K$5/13=0,K$5-2+MIN(INT(K$5/13),3),K$5-1+MIN(INT(K$5/13),2))),IF(K$5&gt;40,IF(L124&gt;40,0,41-L124),K$5+1-L124)))))</f>
        <v>0</v>
      </c>
      <c r="N124" s="27"/>
      <c r="O124" s="28"/>
      <c r="P124" s="30"/>
      <c r="Q124" s="27"/>
      <c r="R124" s="28"/>
      <c r="S124" s="33"/>
      <c r="T124" s="27"/>
      <c r="U124" s="28"/>
      <c r="V124" s="33"/>
      <c r="W124" s="27"/>
      <c r="X124" s="28">
        <v>15</v>
      </c>
      <c r="Y124" s="33">
        <v>7</v>
      </c>
      <c r="Z124" s="27"/>
      <c r="AA124" s="28"/>
      <c r="AB124" s="33"/>
      <c r="AC124" s="93"/>
      <c r="AD124" s="94"/>
      <c r="AE124" s="98"/>
      <c r="AF124" s="166"/>
      <c r="AG124" s="167"/>
      <c r="AH124" s="169"/>
      <c r="AI124" s="27"/>
      <c r="AJ124" s="28"/>
      <c r="AK124" s="32"/>
      <c r="AL124" s="21"/>
      <c r="AM124" s="54">
        <f t="shared" si="6"/>
        <v>2</v>
      </c>
      <c r="AN124" s="54">
        <f t="shared" si="9"/>
        <v>2</v>
      </c>
      <c r="AO124" s="56"/>
      <c r="AP124" s="44">
        <f t="shared" si="7"/>
        <v>2</v>
      </c>
      <c r="AQ124" s="16"/>
    </row>
    <row r="125" spans="1:43" s="22" customFormat="1" ht="12.75" customHeight="1">
      <c r="A125" s="259"/>
      <c r="B125" s="38" t="s">
        <v>140</v>
      </c>
      <c r="C125" s="107"/>
      <c r="D125" s="41" t="s">
        <v>128</v>
      </c>
      <c r="E125" s="72">
        <v>27185</v>
      </c>
      <c r="F125" s="252">
        <v>93692</v>
      </c>
      <c r="G125" s="235" t="s">
        <v>158</v>
      </c>
      <c r="H125" s="232"/>
      <c r="I125" s="31">
        <f t="shared" si="8"/>
        <v>7</v>
      </c>
      <c r="J125" s="227"/>
      <c r="K125" s="140"/>
      <c r="L125" s="36"/>
      <c r="M125" s="37"/>
      <c r="N125" s="27"/>
      <c r="O125" s="28"/>
      <c r="P125" s="33"/>
      <c r="Q125" s="27"/>
      <c r="R125" s="28">
        <v>11</v>
      </c>
      <c r="S125" s="33">
        <f>IF(R125=0,0,IF(R125=1,IF(Q$5&gt;40,48,IF(INT(Q$5/5)-Q$5/5=0,Q$5+MIN(INT(Q$5/5),8),Q$5+1+MIN(INT(Q$5/5),8))),IF(R125=2,IF(Q$5&gt;40,44,IF(INT(Q$5/8)-Q$5/8=0,Q$5-1+MIN(INT(Q$5/8),5),Q$5+MIN(INT(Q$5/8),5))),IF(R125=3,IF(Q$5&gt;40,41,IF(INT(Q$5/13)-Q$5/13=0,Q$5-2+MIN(INT(Q$5/13),3),Q$5-1+MIN(INT(Q$5/13),2))),IF(Q$5&gt;40,IF(R125&gt;40,0,41-R125),Q$5+1-R125)))))</f>
        <v>7</v>
      </c>
      <c r="T125" s="27"/>
      <c r="U125" s="28"/>
      <c r="V125" s="29"/>
      <c r="W125" s="27"/>
      <c r="X125" s="28"/>
      <c r="Y125" s="33"/>
      <c r="Z125" s="27"/>
      <c r="AA125" s="28"/>
      <c r="AB125" s="33"/>
      <c r="AC125" s="93"/>
      <c r="AD125" s="94"/>
      <c r="AE125" s="98"/>
      <c r="AF125" s="166"/>
      <c r="AG125" s="167"/>
      <c r="AH125" s="169"/>
      <c r="AI125" s="27"/>
      <c r="AJ125" s="28"/>
      <c r="AK125" s="32"/>
      <c r="AL125" s="21"/>
      <c r="AM125" s="54">
        <f t="shared" si="6"/>
        <v>1</v>
      </c>
      <c r="AN125" s="54">
        <f t="shared" si="9"/>
        <v>1</v>
      </c>
      <c r="AO125" s="56"/>
      <c r="AP125" s="44">
        <f t="shared" si="7"/>
        <v>1</v>
      </c>
      <c r="AQ125" s="16"/>
    </row>
    <row r="126" spans="1:43" s="22" customFormat="1" ht="12.75" customHeight="1">
      <c r="A126" s="259"/>
      <c r="B126" s="136" t="s">
        <v>399</v>
      </c>
      <c r="C126" s="139"/>
      <c r="D126" s="41" t="s">
        <v>280</v>
      </c>
      <c r="E126" s="76">
        <v>27723</v>
      </c>
      <c r="F126" s="253">
        <v>102720</v>
      </c>
      <c r="G126" s="235" t="s">
        <v>311</v>
      </c>
      <c r="H126" s="232"/>
      <c r="I126" s="31">
        <f t="shared" si="8"/>
        <v>7</v>
      </c>
      <c r="J126" s="227"/>
      <c r="K126" s="47"/>
      <c r="L126" s="36"/>
      <c r="M126" s="37"/>
      <c r="N126" s="27"/>
      <c r="O126" s="28"/>
      <c r="P126" s="30"/>
      <c r="Q126" s="27"/>
      <c r="R126" s="28"/>
      <c r="S126" s="33"/>
      <c r="T126" s="27"/>
      <c r="U126" s="28"/>
      <c r="V126" s="29"/>
      <c r="W126" s="27"/>
      <c r="X126" s="28"/>
      <c r="Y126" s="33"/>
      <c r="Z126" s="27"/>
      <c r="AA126" s="28">
        <v>34</v>
      </c>
      <c r="AB126" s="33">
        <f>IF(AA126=0,0,IF(AA126=1,IF(Z$5&gt;40,48,IF(INT(Z$5/5)-Z$5/5=0,Z$5+MIN(INT(Z$5/5),8),Z$5+1+MIN(INT(Z$5/5),8))),IF(AA126=2,IF(Z$5&gt;40,44,IF(INT(Z$5/8)-Z$5/8=0,Z$5-1+MIN(INT(Z$5/8),5),Z$5+MIN(INT(Z$5/8),5))),IF(AA126=3,IF(Z$5&gt;40,41,IF(INT(Z$5/13)-Z$5/13=0,Z$5-2+MIN(INT(Z$5/13),3),Z$5-1+MIN(INT(Z$5/13),2))),IF(Z$5&gt;40,IF(AA126&gt;40,0,41-AA126),Z$5+1-AA126)))))</f>
        <v>7</v>
      </c>
      <c r="AC126" s="93"/>
      <c r="AD126" s="94"/>
      <c r="AE126" s="98"/>
      <c r="AF126" s="166"/>
      <c r="AG126" s="167"/>
      <c r="AH126" s="169"/>
      <c r="AI126" s="27"/>
      <c r="AJ126" s="28"/>
      <c r="AK126" s="32"/>
      <c r="AL126" s="21"/>
      <c r="AM126" s="54">
        <f t="shared" si="6"/>
        <v>1</v>
      </c>
      <c r="AN126" s="54">
        <f t="shared" si="9"/>
        <v>1</v>
      </c>
      <c r="AO126" s="56"/>
      <c r="AP126" s="44">
        <f t="shared" si="7"/>
        <v>1</v>
      </c>
      <c r="AQ126" s="16"/>
    </row>
    <row r="127" spans="1:43" s="22" customFormat="1" ht="12.75" customHeight="1">
      <c r="A127" s="259"/>
      <c r="B127" s="14" t="s">
        <v>95</v>
      </c>
      <c r="C127" s="50" t="s">
        <v>107</v>
      </c>
      <c r="D127" s="41" t="s">
        <v>104</v>
      </c>
      <c r="E127" s="76">
        <v>38072</v>
      </c>
      <c r="F127" s="252">
        <v>94010</v>
      </c>
      <c r="G127" s="235">
        <v>69892</v>
      </c>
      <c r="H127" s="232"/>
      <c r="I127" s="31">
        <f t="shared" si="8"/>
        <v>7</v>
      </c>
      <c r="J127" s="227"/>
      <c r="K127" s="47"/>
      <c r="L127" s="36">
        <v>55</v>
      </c>
      <c r="M127" s="37">
        <f>IF(L127=0,0,IF(L127=1,IF(K$5&gt;40,48,IF(INT(K$5/5)-K$5/5=0,K$5+MIN(INT(K$5/5),8),K$5+1+MIN(INT(K$5/5),8))),IF(L127=2,IF(K$5&gt;40,44,IF(INT(K$5/8)-K$5/8=0,K$5-1+MIN(INT(K$5/8),5),K$5+MIN(INT(K$5/8),5))),IF(L127=3,IF(K$5&gt;40,41,IF(INT(K$5/13)-K$5/13=0,K$5-2+MIN(INT(K$5/13),3),K$5-1+MIN(INT(K$5/13),2))),IF(K$5&gt;40,IF(L127&gt;40,0,41-L127),K$5+1-L127)))))</f>
        <v>0</v>
      </c>
      <c r="N127" s="27"/>
      <c r="O127" s="28"/>
      <c r="P127" s="30"/>
      <c r="Q127" s="27"/>
      <c r="R127" s="28"/>
      <c r="S127" s="33"/>
      <c r="T127" s="27"/>
      <c r="U127" s="28"/>
      <c r="V127" s="33"/>
      <c r="W127" s="27"/>
      <c r="X127" s="28">
        <v>15</v>
      </c>
      <c r="Y127" s="33">
        <v>7</v>
      </c>
      <c r="Z127" s="27"/>
      <c r="AA127" s="28"/>
      <c r="AB127" s="33"/>
      <c r="AC127" s="93"/>
      <c r="AD127" s="94"/>
      <c r="AE127" s="98"/>
      <c r="AF127" s="166"/>
      <c r="AG127" s="167"/>
      <c r="AH127" s="169"/>
      <c r="AI127" s="27"/>
      <c r="AJ127" s="28"/>
      <c r="AK127" s="32"/>
      <c r="AL127" s="21"/>
      <c r="AM127" s="54">
        <f t="shared" si="6"/>
        <v>2</v>
      </c>
      <c r="AN127" s="54">
        <f t="shared" si="9"/>
        <v>2</v>
      </c>
      <c r="AO127" s="56"/>
      <c r="AP127" s="44">
        <f t="shared" si="7"/>
        <v>2</v>
      </c>
      <c r="AQ127" s="16"/>
    </row>
    <row r="128" spans="1:43" s="22" customFormat="1" ht="12.75" customHeight="1">
      <c r="A128" s="259"/>
      <c r="B128" s="14" t="s">
        <v>57</v>
      </c>
      <c r="C128" s="50"/>
      <c r="D128" s="41" t="s">
        <v>101</v>
      </c>
      <c r="E128" s="76">
        <v>30813</v>
      </c>
      <c r="F128" s="252">
        <v>91315</v>
      </c>
      <c r="G128" s="235" t="s">
        <v>206</v>
      </c>
      <c r="H128" s="232"/>
      <c r="I128" s="31">
        <f t="shared" si="8"/>
        <v>7</v>
      </c>
      <c r="J128" s="227"/>
      <c r="K128" s="47"/>
      <c r="L128" s="36">
        <v>51</v>
      </c>
      <c r="M128" s="37">
        <f>IF(L128=0,0,IF(L128=1,IF(K$5&gt;40,48,IF(INT(K$5/5)-K$5/5=0,K$5+MIN(INT(K$5/5),8),K$5+1+MIN(INT(K$5/5),8))),IF(L128=2,IF(K$5&gt;40,44,IF(INT(K$5/8)-K$5/8=0,K$5-1+MIN(INT(K$5/8),5),K$5+MIN(INT(K$5/8),5))),IF(L128=3,IF(K$5&gt;40,41,IF(INT(K$5/13)-K$5/13=0,K$5-2+MIN(INT(K$5/13),3),K$5-1+MIN(INT(K$5/13),2))),IF(K$5&gt;40,IF(L128&gt;40,0,41-L128),K$5+1-L128)))))</f>
        <v>0</v>
      </c>
      <c r="N128" s="27"/>
      <c r="O128" s="28"/>
      <c r="P128" s="33"/>
      <c r="Q128" s="27"/>
      <c r="R128" s="28"/>
      <c r="S128" s="33"/>
      <c r="T128" s="27"/>
      <c r="U128" s="28"/>
      <c r="V128" s="30"/>
      <c r="W128" s="27"/>
      <c r="X128" s="28"/>
      <c r="Y128" s="30"/>
      <c r="Z128" s="27"/>
      <c r="AA128" s="28"/>
      <c r="AB128" s="30"/>
      <c r="AC128" s="93"/>
      <c r="AD128" s="94">
        <v>13</v>
      </c>
      <c r="AE128" s="97">
        <f>IF(AD128=0,0,IF(AD128=1,IF(AC$5&gt;40,48,IF(INT(AC$5/5)-AC$5/5=0,AC$5+MIN(INT(AC$5/5),8),AC$5+1+MIN(INT(AC$5/5),8))),IF(AD128=2,IF(AC$5&gt;40,44,IF(INT(AC$5/8)-AC$5/8=0,AC$5-1+MIN(INT(AC$5/8),5),AC$5+MIN(INT(AC$5/8),5))),IF(AD128=3,IF(AC$5&gt;40,41,IF(INT(AC$5/13)-AC$5/13=0,AC$5-2+MIN(INT(AC$5/13),3),AC$5-1+MIN(INT(AC$5/13),2))),IF(AC$5&gt;40,IF(AD128&gt;40,0,41-AD128),AC$5+1-AD128)))))</f>
        <v>7</v>
      </c>
      <c r="AF128" s="166"/>
      <c r="AG128" s="167"/>
      <c r="AH128" s="170"/>
      <c r="AI128" s="27"/>
      <c r="AJ128" s="28"/>
      <c r="AK128" s="32"/>
      <c r="AL128" s="21"/>
      <c r="AM128" s="54">
        <f t="shared" si="6"/>
        <v>2</v>
      </c>
      <c r="AN128" s="54">
        <f t="shared" si="9"/>
        <v>1</v>
      </c>
      <c r="AO128" s="56"/>
      <c r="AP128" s="44">
        <f t="shared" si="7"/>
        <v>2</v>
      </c>
      <c r="AQ128" s="16"/>
    </row>
    <row r="129" spans="1:43" s="22" customFormat="1" ht="12.75" customHeight="1">
      <c r="A129" s="259"/>
      <c r="B129" s="14" t="s">
        <v>91</v>
      </c>
      <c r="C129" s="50"/>
      <c r="D129" s="41" t="s">
        <v>101</v>
      </c>
      <c r="E129" s="76">
        <v>27690</v>
      </c>
      <c r="F129" s="252">
        <v>93955</v>
      </c>
      <c r="G129" s="235" t="s">
        <v>244</v>
      </c>
      <c r="H129" s="232"/>
      <c r="I129" s="31">
        <f t="shared" si="8"/>
        <v>7</v>
      </c>
      <c r="J129" s="227"/>
      <c r="K129" s="47"/>
      <c r="L129" s="36">
        <v>55</v>
      </c>
      <c r="M129" s="37">
        <f>IF(L129=0,0,IF(L129=1,IF(K$5&gt;40,48,IF(INT(K$5/5)-K$5/5=0,K$5+MIN(INT(K$5/5),8),K$5+1+MIN(INT(K$5/5),8))),IF(L129=2,IF(K$5&gt;40,44,IF(INT(K$5/8)-K$5/8=0,K$5-1+MIN(INT(K$5/8),5),K$5+MIN(INT(K$5/8),5))),IF(L129=3,IF(K$5&gt;40,41,IF(INT(K$5/13)-K$5/13=0,K$5-2+MIN(INT(K$5/13),3),K$5-1+MIN(INT(K$5/13),2))),IF(K$5&gt;40,IF(L129&gt;40,0,41-L129),K$5+1-L129)))))</f>
        <v>0</v>
      </c>
      <c r="N129" s="27"/>
      <c r="O129" s="28"/>
      <c r="P129" s="37"/>
      <c r="Q129" s="27"/>
      <c r="R129" s="28"/>
      <c r="S129" s="33"/>
      <c r="T129" s="27"/>
      <c r="U129" s="28"/>
      <c r="V129" s="29"/>
      <c r="W129" s="27"/>
      <c r="X129" s="28">
        <v>15</v>
      </c>
      <c r="Y129" s="30">
        <v>7</v>
      </c>
      <c r="Z129" s="27"/>
      <c r="AA129" s="28"/>
      <c r="AB129" s="30"/>
      <c r="AC129" s="93"/>
      <c r="AD129" s="94"/>
      <c r="AE129" s="97"/>
      <c r="AF129" s="166"/>
      <c r="AG129" s="167"/>
      <c r="AH129" s="170"/>
      <c r="AI129" s="27"/>
      <c r="AJ129" s="28"/>
      <c r="AK129" s="32"/>
      <c r="AL129" s="21"/>
      <c r="AM129" s="54">
        <f t="shared" si="6"/>
        <v>2</v>
      </c>
      <c r="AN129" s="54">
        <f t="shared" si="9"/>
        <v>2</v>
      </c>
      <c r="AO129" s="56"/>
      <c r="AP129" s="44">
        <f t="shared" si="7"/>
        <v>2</v>
      </c>
      <c r="AQ129" s="16"/>
    </row>
    <row r="130" spans="1:43" s="22" customFormat="1" ht="12.75" customHeight="1">
      <c r="A130" s="259"/>
      <c r="B130" s="14" t="s">
        <v>453</v>
      </c>
      <c r="C130" s="60"/>
      <c r="D130" s="41" t="s">
        <v>104</v>
      </c>
      <c r="E130" s="76">
        <v>25500</v>
      </c>
      <c r="F130" s="251">
        <v>94013</v>
      </c>
      <c r="G130" s="240">
        <v>63308</v>
      </c>
      <c r="H130" s="232"/>
      <c r="I130" s="31">
        <f t="shared" si="8"/>
        <v>7</v>
      </c>
      <c r="J130" s="227"/>
      <c r="K130" s="47"/>
      <c r="L130" s="36"/>
      <c r="M130" s="37"/>
      <c r="N130" s="27"/>
      <c r="O130" s="28"/>
      <c r="P130" s="37"/>
      <c r="Q130" s="27"/>
      <c r="R130" s="28"/>
      <c r="S130" s="29"/>
      <c r="T130" s="27"/>
      <c r="U130" s="28"/>
      <c r="V130" s="29"/>
      <c r="W130" s="27"/>
      <c r="X130" s="28">
        <v>15</v>
      </c>
      <c r="Y130" s="33">
        <v>7</v>
      </c>
      <c r="Z130" s="27"/>
      <c r="AA130" s="28"/>
      <c r="AB130" s="33"/>
      <c r="AC130" s="93"/>
      <c r="AD130" s="94"/>
      <c r="AE130" s="98"/>
      <c r="AF130" s="166"/>
      <c r="AG130" s="167"/>
      <c r="AH130" s="169"/>
      <c r="AI130" s="27"/>
      <c r="AJ130" s="28"/>
      <c r="AK130" s="32"/>
      <c r="AL130" s="21"/>
      <c r="AM130" s="54">
        <f t="shared" si="6"/>
        <v>1</v>
      </c>
      <c r="AN130" s="54">
        <f t="shared" si="9"/>
        <v>1</v>
      </c>
      <c r="AO130" s="56"/>
      <c r="AP130" s="44">
        <f t="shared" si="7"/>
        <v>1</v>
      </c>
      <c r="AQ130" s="16"/>
    </row>
    <row r="131" spans="1:43" s="22" customFormat="1" ht="12.75" customHeight="1">
      <c r="A131" s="85"/>
      <c r="B131" s="14" t="s">
        <v>455</v>
      </c>
      <c r="C131" s="60"/>
      <c r="D131" s="41" t="s">
        <v>104</v>
      </c>
      <c r="E131" s="76">
        <v>30855</v>
      </c>
      <c r="F131" s="251">
        <v>103234</v>
      </c>
      <c r="G131" s="240">
        <v>70508</v>
      </c>
      <c r="H131" s="232"/>
      <c r="I131" s="31">
        <f t="shared" si="8"/>
        <v>7</v>
      </c>
      <c r="J131" s="227"/>
      <c r="K131" s="47"/>
      <c r="L131" s="36"/>
      <c r="M131" s="37"/>
      <c r="N131" s="27"/>
      <c r="O131" s="28"/>
      <c r="P131" s="37"/>
      <c r="Q131" s="27"/>
      <c r="R131" s="28"/>
      <c r="S131" s="29"/>
      <c r="T131" s="27"/>
      <c r="U131" s="28"/>
      <c r="V131" s="33"/>
      <c r="W131" s="27"/>
      <c r="X131" s="28">
        <v>15</v>
      </c>
      <c r="Y131" s="29">
        <v>7</v>
      </c>
      <c r="Z131" s="27"/>
      <c r="AA131" s="28"/>
      <c r="AB131" s="29"/>
      <c r="AC131" s="93"/>
      <c r="AD131" s="94"/>
      <c r="AE131" s="95"/>
      <c r="AF131" s="166"/>
      <c r="AG131" s="167"/>
      <c r="AH131" s="168"/>
      <c r="AI131" s="27"/>
      <c r="AJ131" s="28"/>
      <c r="AK131" s="32"/>
      <c r="AL131" s="21"/>
      <c r="AM131" s="54">
        <f t="shared" si="6"/>
        <v>1</v>
      </c>
      <c r="AN131" s="54">
        <f t="shared" si="9"/>
        <v>1</v>
      </c>
      <c r="AO131" s="56"/>
      <c r="AP131" s="44">
        <f t="shared" si="7"/>
        <v>1</v>
      </c>
      <c r="AQ131" s="16"/>
    </row>
    <row r="132" spans="1:43" s="22" customFormat="1" ht="12.75" customHeight="1">
      <c r="A132" s="259">
        <f>ROW(A132)-8</f>
        <v>124</v>
      </c>
      <c r="B132" s="14" t="s">
        <v>268</v>
      </c>
      <c r="C132" s="60"/>
      <c r="D132" s="51" t="s">
        <v>101</v>
      </c>
      <c r="E132" s="76">
        <v>35233</v>
      </c>
      <c r="F132" s="251">
        <v>60411</v>
      </c>
      <c r="G132" s="235" t="s">
        <v>269</v>
      </c>
      <c r="H132" s="232"/>
      <c r="I132" s="31">
        <f t="shared" si="8"/>
        <v>6</v>
      </c>
      <c r="J132" s="227"/>
      <c r="K132" s="47"/>
      <c r="L132" s="36"/>
      <c r="M132" s="37"/>
      <c r="N132" s="27"/>
      <c r="O132" s="28"/>
      <c r="P132" s="37"/>
      <c r="Q132" s="27"/>
      <c r="R132" s="28"/>
      <c r="S132" s="29"/>
      <c r="T132" s="27"/>
      <c r="U132" s="28"/>
      <c r="V132" s="33"/>
      <c r="W132" s="27"/>
      <c r="X132" s="28"/>
      <c r="Y132" s="29"/>
      <c r="Z132" s="27"/>
      <c r="AA132" s="28"/>
      <c r="AB132" s="29"/>
      <c r="AC132" s="93"/>
      <c r="AD132" s="94">
        <v>14</v>
      </c>
      <c r="AE132" s="95">
        <f>IF(AD132=0,0,IF(AD132=1,IF(AC$5&gt;40,48,IF(INT(AC$5/5)-AC$5/5=0,AC$5+MIN(INT(AC$5/5),8),AC$5+1+MIN(INT(AC$5/5),8))),IF(AD132=2,IF(AC$5&gt;40,44,IF(INT(AC$5/8)-AC$5/8=0,AC$5-1+MIN(INT(AC$5/8),5),AC$5+MIN(INT(AC$5/8),5))),IF(AD132=3,IF(AC$5&gt;40,41,IF(INT(AC$5/13)-AC$5/13=0,AC$5-2+MIN(INT(AC$5/13),3),AC$5-1+MIN(INT(AC$5/13),2))),IF(AC$5&gt;40,IF(AD132&gt;40,0,41-AD132),AC$5+1-AD132)))))</f>
        <v>6</v>
      </c>
      <c r="AF132" s="166"/>
      <c r="AG132" s="167"/>
      <c r="AH132" s="168"/>
      <c r="AI132" s="27"/>
      <c r="AJ132" s="28"/>
      <c r="AK132" s="32"/>
      <c r="AL132" s="21"/>
      <c r="AM132" s="54">
        <f t="shared" si="6"/>
        <v>1</v>
      </c>
      <c r="AN132" s="54">
        <f t="shared" si="9"/>
        <v>1</v>
      </c>
      <c r="AO132" s="56"/>
      <c r="AP132" s="44">
        <f t="shared" si="7"/>
        <v>1</v>
      </c>
      <c r="AQ132" s="16"/>
    </row>
    <row r="133" spans="1:43" s="22" customFormat="1" ht="12.75" customHeight="1">
      <c r="A133" s="259"/>
      <c r="B133" s="14" t="s">
        <v>45</v>
      </c>
      <c r="C133" s="60"/>
      <c r="D133" s="41" t="s">
        <v>101</v>
      </c>
      <c r="E133" s="76">
        <v>28875</v>
      </c>
      <c r="F133" s="252">
        <v>90558</v>
      </c>
      <c r="G133" s="235" t="s">
        <v>195</v>
      </c>
      <c r="H133" s="232"/>
      <c r="I133" s="31">
        <f t="shared" si="8"/>
        <v>6</v>
      </c>
      <c r="J133" s="227"/>
      <c r="K133" s="47"/>
      <c r="L133" s="36">
        <v>35</v>
      </c>
      <c r="M133" s="37">
        <f>IF(L133=0,0,IF(L133=1,IF(K$5&gt;40,48,IF(INT(K$5/5)-K$5/5=0,K$5+MIN(INT(K$5/5),8),K$5+1+MIN(INT(K$5/5),8))),IF(L133=2,IF(K$5&gt;40,44,IF(INT(K$5/8)-K$5/8=0,K$5-1+MIN(INT(K$5/8),5),K$5+MIN(INT(K$5/8),5))),IF(L133=3,IF(K$5&gt;40,41,IF(INT(K$5/13)-K$5/13=0,K$5-2+MIN(INT(K$5/13),3),K$5-1+MIN(INT(K$5/13),2))),IF(K$5&gt;40,IF(L133&gt;40,0,41-L133),K$5+1-L133)))))</f>
        <v>6</v>
      </c>
      <c r="N133" s="27"/>
      <c r="O133" s="28"/>
      <c r="P133" s="37"/>
      <c r="Q133" s="27"/>
      <c r="R133" s="28"/>
      <c r="S133" s="29"/>
      <c r="T133" s="27"/>
      <c r="U133" s="28"/>
      <c r="V133" s="33"/>
      <c r="W133" s="27"/>
      <c r="X133" s="28"/>
      <c r="Y133" s="29"/>
      <c r="Z133" s="27"/>
      <c r="AA133" s="28"/>
      <c r="AB133" s="29"/>
      <c r="AC133" s="93"/>
      <c r="AD133" s="94"/>
      <c r="AE133" s="95"/>
      <c r="AF133" s="166"/>
      <c r="AG133" s="167"/>
      <c r="AH133" s="168"/>
      <c r="AI133" s="27"/>
      <c r="AJ133" s="28"/>
      <c r="AK133" s="32"/>
      <c r="AL133" s="21"/>
      <c r="AM133" s="54">
        <f t="shared" si="6"/>
        <v>1</v>
      </c>
      <c r="AN133" s="54">
        <f t="shared" si="9"/>
        <v>1</v>
      </c>
      <c r="AO133" s="56"/>
      <c r="AP133" s="44">
        <f t="shared" si="7"/>
        <v>1</v>
      </c>
      <c r="AQ133" s="16"/>
    </row>
    <row r="134" spans="1:43" s="22" customFormat="1" ht="12.75" customHeight="1">
      <c r="A134" s="259"/>
      <c r="B134" s="136" t="s">
        <v>400</v>
      </c>
      <c r="C134" s="144"/>
      <c r="D134" s="41" t="s">
        <v>280</v>
      </c>
      <c r="E134" s="76">
        <v>29260</v>
      </c>
      <c r="F134" s="253">
        <v>102712</v>
      </c>
      <c r="G134" s="240" t="s">
        <v>312</v>
      </c>
      <c r="H134" s="232"/>
      <c r="I134" s="31">
        <f t="shared" si="8"/>
        <v>6</v>
      </c>
      <c r="J134" s="227"/>
      <c r="K134" s="141"/>
      <c r="L134" s="36"/>
      <c r="M134" s="37"/>
      <c r="N134" s="27"/>
      <c r="O134" s="28"/>
      <c r="P134" s="37"/>
      <c r="Q134" s="27"/>
      <c r="R134" s="28"/>
      <c r="S134" s="29"/>
      <c r="T134" s="27"/>
      <c r="U134" s="28"/>
      <c r="V134" s="33"/>
      <c r="W134" s="27"/>
      <c r="X134" s="28"/>
      <c r="Y134" s="29"/>
      <c r="Z134" s="27"/>
      <c r="AA134" s="28">
        <v>35</v>
      </c>
      <c r="AB134" s="29">
        <f>IF(AA134=0,0,IF(AA134=1,IF(Z$5&gt;40,48,IF(INT(Z$5/5)-Z$5/5=0,Z$5+MIN(INT(Z$5/5),8),Z$5+1+MIN(INT(Z$5/5),8))),IF(AA134=2,IF(Z$5&gt;40,44,IF(INT(Z$5/8)-Z$5/8=0,Z$5-1+MIN(INT(Z$5/8),5),Z$5+MIN(INT(Z$5/8),5))),IF(AA134=3,IF(Z$5&gt;40,41,IF(INT(Z$5/13)-Z$5/13=0,Z$5-2+MIN(INT(Z$5/13),3),Z$5-1+MIN(INT(Z$5/13),2))),IF(Z$5&gt;40,IF(AA134&gt;40,0,41-AA134),Z$5+1-AA134)))))</f>
        <v>6</v>
      </c>
      <c r="AC134" s="93"/>
      <c r="AD134" s="94"/>
      <c r="AE134" s="95"/>
      <c r="AF134" s="166"/>
      <c r="AG134" s="167"/>
      <c r="AH134" s="168"/>
      <c r="AI134" s="27"/>
      <c r="AJ134" s="28"/>
      <c r="AK134" s="32"/>
      <c r="AL134" s="21"/>
      <c r="AM134" s="54">
        <f t="shared" si="6"/>
        <v>1</v>
      </c>
      <c r="AN134" s="54">
        <f t="shared" si="9"/>
        <v>1</v>
      </c>
      <c r="AO134" s="56"/>
      <c r="AP134" s="44">
        <f t="shared" si="7"/>
        <v>1</v>
      </c>
      <c r="AQ134" s="16"/>
    </row>
    <row r="135" spans="1:43" s="22" customFormat="1" ht="12.75" customHeight="1">
      <c r="A135" s="259"/>
      <c r="B135" s="136" t="s">
        <v>418</v>
      </c>
      <c r="C135" s="145"/>
      <c r="D135" s="41" t="s">
        <v>280</v>
      </c>
      <c r="E135" s="76">
        <v>27584</v>
      </c>
      <c r="F135" s="253">
        <v>102663</v>
      </c>
      <c r="G135" s="235" t="s">
        <v>331</v>
      </c>
      <c r="H135" s="232"/>
      <c r="I135" s="31">
        <f t="shared" si="8"/>
        <v>6</v>
      </c>
      <c r="J135" s="227"/>
      <c r="K135" s="47"/>
      <c r="L135" s="36"/>
      <c r="M135" s="37"/>
      <c r="N135" s="27"/>
      <c r="O135" s="28"/>
      <c r="P135" s="37"/>
      <c r="Q135" s="27"/>
      <c r="R135" s="28"/>
      <c r="S135" s="29"/>
      <c r="T135" s="27"/>
      <c r="U135" s="28"/>
      <c r="V135" s="33"/>
      <c r="W135" s="27"/>
      <c r="X135" s="28"/>
      <c r="Y135" s="29"/>
      <c r="Z135" s="27"/>
      <c r="AA135" s="28">
        <v>54</v>
      </c>
      <c r="AB135" s="29">
        <f>IF(AA135=0,0,IF(AA135=1,IF(Z$5&gt;40,48,IF(INT(Z$5/5)-Z$5/5=0,Z$5+MIN(INT(Z$5/5),8),Z$5+1+MIN(INT(Z$5/5),8))),IF(AA135=2,IF(Z$5&gt;40,44,IF(INT(Z$5/8)-Z$5/8=0,Z$5-1+MIN(INT(Z$5/8),5),Z$5+MIN(INT(Z$5/8),5))),IF(AA135=3,IF(Z$5&gt;40,41,IF(INT(Z$5/13)-Z$5/13=0,Z$5-2+MIN(INT(Z$5/13),3),Z$5-1+MIN(INT(Z$5/13),2))),IF(Z$5&gt;40,IF(AA135&gt;40,0,41-AA135),Z$5+1-AA135)))))</f>
        <v>0</v>
      </c>
      <c r="AC135" s="93"/>
      <c r="AD135" s="94"/>
      <c r="AE135" s="95"/>
      <c r="AF135" s="166"/>
      <c r="AG135" s="167"/>
      <c r="AH135" s="168"/>
      <c r="AI135" s="27"/>
      <c r="AJ135" s="28">
        <v>35</v>
      </c>
      <c r="AK135" s="32">
        <f>IF(AJ135=0,0,IF(AJ135=1,IF(AI$5&gt;40,48,IF(INT(AI$5/5)-AI$5/5=0,AI$5+MIN(INT(AI$5/5),8),AI$5+1+MIN(INT(AI$5/5),8))),IF(AJ135=2,IF(AI$5&gt;40,44,IF(INT(AI$5/8)-AI$5/8=0,AI$5-1+MIN(INT(AI$5/8),5),AI$5+MIN(INT(AI$5/8),5))),IF(AJ135=3,IF(AI$5&gt;40,41,IF(INT(AI$5/13)-AI$5/13=0,AI$5-2+MIN(INT(AI$5/13),3),AI$5-1+MIN(INT(AI$5/13),2))),IF(AI$5&gt;40,IF(AJ135&gt;40,0,41-AJ135),AI$5+1-AJ135)))))</f>
        <v>6</v>
      </c>
      <c r="AL135" s="21"/>
      <c r="AM135" s="54">
        <f t="shared" si="6"/>
        <v>2</v>
      </c>
      <c r="AN135" s="54">
        <f t="shared" si="9"/>
        <v>1</v>
      </c>
      <c r="AO135" s="56"/>
      <c r="AP135" s="44">
        <f t="shared" si="7"/>
        <v>2</v>
      </c>
      <c r="AQ135" s="16"/>
    </row>
    <row r="136" spans="1:43" s="22" customFormat="1" ht="12.75" customHeight="1">
      <c r="A136" s="85"/>
      <c r="B136" s="38" t="s">
        <v>147</v>
      </c>
      <c r="C136" s="108"/>
      <c r="D136" s="41" t="s">
        <v>130</v>
      </c>
      <c r="E136" s="76">
        <v>27564</v>
      </c>
      <c r="F136" s="252">
        <v>74311</v>
      </c>
      <c r="G136" s="235" t="s">
        <v>148</v>
      </c>
      <c r="H136" s="232"/>
      <c r="I136" s="31">
        <f t="shared" si="8"/>
        <v>6</v>
      </c>
      <c r="J136" s="227"/>
      <c r="K136" s="47"/>
      <c r="L136" s="36"/>
      <c r="M136" s="37"/>
      <c r="N136" s="27"/>
      <c r="O136" s="28"/>
      <c r="P136" s="37"/>
      <c r="Q136" s="27"/>
      <c r="R136" s="28">
        <v>12</v>
      </c>
      <c r="S136" s="29">
        <f>IF(R136=0,0,IF(R136=1,IF(Q$5&gt;40,48,IF(INT(Q$5/5)-Q$5/5=0,Q$5+MIN(INT(Q$5/5),8),Q$5+1+MIN(INT(Q$5/5),8))),IF(R136=2,IF(Q$5&gt;40,44,IF(INT(Q$5/8)-Q$5/8=0,Q$5-1+MIN(INT(Q$5/8),5),Q$5+MIN(INT(Q$5/8),5))),IF(R136=3,IF(Q$5&gt;40,41,IF(INT(Q$5/13)-Q$5/13=0,Q$5-2+MIN(INT(Q$5/13),3),Q$5-1+MIN(INT(Q$5/13),2))),IF(Q$5&gt;40,IF(R136&gt;40,0,41-R136),Q$5+1-R136)))))</f>
        <v>6</v>
      </c>
      <c r="T136" s="27"/>
      <c r="U136" s="28"/>
      <c r="V136" s="33"/>
      <c r="W136" s="27"/>
      <c r="X136" s="28"/>
      <c r="Y136" s="29"/>
      <c r="Z136" s="27"/>
      <c r="AA136" s="28"/>
      <c r="AB136" s="29"/>
      <c r="AC136" s="93"/>
      <c r="AD136" s="94"/>
      <c r="AE136" s="95"/>
      <c r="AF136" s="166"/>
      <c r="AG136" s="167"/>
      <c r="AH136" s="168"/>
      <c r="AI136" s="27"/>
      <c r="AJ136" s="28"/>
      <c r="AK136" s="32"/>
      <c r="AL136" s="21"/>
      <c r="AM136" s="54">
        <f t="shared" si="6"/>
        <v>1</v>
      </c>
      <c r="AN136" s="54">
        <f t="shared" si="9"/>
        <v>1</v>
      </c>
      <c r="AO136" s="56"/>
      <c r="AP136" s="44">
        <f t="shared" si="7"/>
        <v>1</v>
      </c>
      <c r="AQ136" s="16"/>
    </row>
    <row r="137" spans="1:43" s="22" customFormat="1" ht="12.75" customHeight="1">
      <c r="A137" s="259">
        <f>ROW(A137)-8</f>
        <v>129</v>
      </c>
      <c r="B137" s="14" t="s">
        <v>272</v>
      </c>
      <c r="C137" s="60" t="s">
        <v>107</v>
      </c>
      <c r="D137" s="51" t="s">
        <v>101</v>
      </c>
      <c r="E137" s="76">
        <v>36569</v>
      </c>
      <c r="F137" s="251">
        <v>103730</v>
      </c>
      <c r="G137" s="235" t="s">
        <v>273</v>
      </c>
      <c r="H137" s="232"/>
      <c r="I137" s="31">
        <f t="shared" si="8"/>
        <v>5</v>
      </c>
      <c r="J137" s="227"/>
      <c r="K137" s="47"/>
      <c r="L137" s="36"/>
      <c r="M137" s="37"/>
      <c r="N137" s="27"/>
      <c r="O137" s="28"/>
      <c r="P137" s="29"/>
      <c r="Q137" s="27"/>
      <c r="R137" s="28"/>
      <c r="S137" s="32"/>
      <c r="T137" s="27"/>
      <c r="U137" s="28"/>
      <c r="V137" s="33"/>
      <c r="W137" s="27"/>
      <c r="X137" s="28"/>
      <c r="Y137" s="29"/>
      <c r="Z137" s="27"/>
      <c r="AA137" s="28"/>
      <c r="AB137" s="29"/>
      <c r="AC137" s="93"/>
      <c r="AD137" s="94">
        <v>15</v>
      </c>
      <c r="AE137" s="95">
        <f>IF(AD137=0,0,IF(AD137=1,IF(AC$5&gt;40,48,IF(INT(AC$5/5)-AC$5/5=0,AC$5+MIN(INT(AC$5/5),8),AC$5+1+MIN(INT(AC$5/5),8))),IF(AD137=2,IF(AC$5&gt;40,44,IF(INT(AC$5/8)-AC$5/8=0,AC$5-1+MIN(INT(AC$5/8),5),AC$5+MIN(INT(AC$5/8),5))),IF(AD137=3,IF(AC$5&gt;40,41,IF(INT(AC$5/13)-AC$5/13=0,AC$5-2+MIN(INT(AC$5/13),3),AC$5-1+MIN(INT(AC$5/13),2))),IF(AC$5&gt;40,IF(AD137&gt;40,0,41-AD137),AC$5+1-AD137)))))</f>
        <v>5</v>
      </c>
      <c r="AF137" s="166"/>
      <c r="AG137" s="167"/>
      <c r="AH137" s="168"/>
      <c r="AI137" s="27"/>
      <c r="AJ137" s="28"/>
      <c r="AK137" s="32"/>
      <c r="AL137" s="21"/>
      <c r="AM137" s="54">
        <f aca="true" t="shared" si="10" ref="AM137:AM200">COUNT(L137,O137,R137,U137,X137,AA137,AJ137,AD137,AG137)</f>
        <v>1</v>
      </c>
      <c r="AN137" s="54">
        <f t="shared" si="9"/>
        <v>1</v>
      </c>
      <c r="AO137" s="56"/>
      <c r="AP137" s="44">
        <f aca="true" t="shared" si="11" ref="AP137:AP200">COUNT(K137:AK137)/2</f>
        <v>1</v>
      </c>
      <c r="AQ137" s="16"/>
    </row>
    <row r="138" spans="1:43" s="22" customFormat="1" ht="12.75" customHeight="1">
      <c r="A138" s="259"/>
      <c r="B138" s="59" t="s">
        <v>123</v>
      </c>
      <c r="C138" s="107"/>
      <c r="D138" s="58" t="s">
        <v>117</v>
      </c>
      <c r="E138" s="76">
        <v>31907</v>
      </c>
      <c r="F138" s="254">
        <v>100209</v>
      </c>
      <c r="G138" s="235">
        <v>1722</v>
      </c>
      <c r="H138" s="232"/>
      <c r="I138" s="31">
        <f aca="true" t="shared" si="12" ref="I138:I201">MAX(M138,AE138)+MAX(AB138,AK138)+P138+S138+V138+Y138+AH138</f>
        <v>5</v>
      </c>
      <c r="J138" s="227"/>
      <c r="K138" s="47"/>
      <c r="L138" s="36"/>
      <c r="M138" s="37"/>
      <c r="N138" s="27"/>
      <c r="O138" s="28">
        <v>6</v>
      </c>
      <c r="P138" s="30">
        <f>IF(O138=0,0,IF(O138=1,IF(N$5&gt;40,48,IF(INT(N$5/5)-N$5/5=0,N$5+MIN(INT(N$5/5),8),N$5+1+MIN(INT(N$5/5),8))),IF(O138=2,IF(N$5&gt;40,44,IF(INT(N$5/8)-N$5/8=0,N$5-1+MIN(INT(N$5/8),5),N$5+MIN(INT(N$5/8),5))),IF(O138=3,IF(N$5&gt;40,41,IF(INT(N$5/13)-N$5/13=0,N$5-2+MIN(INT(N$5/13),3),N$5-1+MIN(INT(N$5/13),2))),IF(N$5&gt;40,IF(O138&gt;40,0,41-O138),N$5+1-O138)))))</f>
        <v>5</v>
      </c>
      <c r="Q138" s="27"/>
      <c r="R138" s="28"/>
      <c r="S138" s="32"/>
      <c r="T138" s="27"/>
      <c r="U138" s="28"/>
      <c r="V138" s="33"/>
      <c r="W138" s="27"/>
      <c r="X138" s="28"/>
      <c r="Y138" s="29"/>
      <c r="Z138" s="27"/>
      <c r="AA138" s="28"/>
      <c r="AB138" s="29"/>
      <c r="AC138" s="93"/>
      <c r="AD138" s="94"/>
      <c r="AE138" s="95"/>
      <c r="AF138" s="166"/>
      <c r="AG138" s="167"/>
      <c r="AH138" s="168"/>
      <c r="AI138" s="27"/>
      <c r="AJ138" s="28"/>
      <c r="AK138" s="32"/>
      <c r="AL138" s="21"/>
      <c r="AM138" s="54">
        <f t="shared" si="10"/>
        <v>1</v>
      </c>
      <c r="AN138" s="54">
        <f aca="true" t="shared" si="13" ref="AN138:AN201">MAX(COUNT(M138),COUNT(AE138))+MAX(COUNT(AB138),COUNT(AK138))+COUNT(P138,S138,V138,Y138,AH138)</f>
        <v>1</v>
      </c>
      <c r="AO138" s="56"/>
      <c r="AP138" s="44">
        <f t="shared" si="11"/>
        <v>1</v>
      </c>
      <c r="AQ138" s="16"/>
    </row>
    <row r="139" spans="1:43" s="22" customFormat="1" ht="12.75" customHeight="1">
      <c r="A139" s="259"/>
      <c r="B139" s="38" t="s">
        <v>141</v>
      </c>
      <c r="C139" s="107"/>
      <c r="D139" s="41" t="s">
        <v>130</v>
      </c>
      <c r="E139" s="76">
        <v>29484</v>
      </c>
      <c r="F139" s="252">
        <v>100944</v>
      </c>
      <c r="G139" s="235" t="s">
        <v>149</v>
      </c>
      <c r="H139" s="232"/>
      <c r="I139" s="31">
        <f t="shared" si="12"/>
        <v>5</v>
      </c>
      <c r="J139" s="227"/>
      <c r="K139" s="47"/>
      <c r="L139" s="36"/>
      <c r="M139" s="37"/>
      <c r="N139" s="27"/>
      <c r="O139" s="28"/>
      <c r="P139" s="29"/>
      <c r="Q139" s="27"/>
      <c r="R139" s="28">
        <v>13</v>
      </c>
      <c r="S139" s="32">
        <f>IF(R139=0,0,IF(R139=1,IF(Q$5&gt;40,48,IF(INT(Q$5/5)-Q$5/5=0,Q$5+MIN(INT(Q$5/5),8),Q$5+1+MIN(INT(Q$5/5),8))),IF(R139=2,IF(Q$5&gt;40,44,IF(INT(Q$5/8)-Q$5/8=0,Q$5-1+MIN(INT(Q$5/8),5),Q$5+MIN(INT(Q$5/8),5))),IF(R139=3,IF(Q$5&gt;40,41,IF(INT(Q$5/13)-Q$5/13=0,Q$5-2+MIN(INT(Q$5/13),3),Q$5-1+MIN(INT(Q$5/13),2))),IF(Q$5&gt;40,IF(R139&gt;40,0,41-R139),Q$5+1-R139)))))</f>
        <v>5</v>
      </c>
      <c r="T139" s="27"/>
      <c r="U139" s="28"/>
      <c r="V139" s="33"/>
      <c r="W139" s="27"/>
      <c r="X139" s="28"/>
      <c r="Y139" s="29"/>
      <c r="Z139" s="27"/>
      <c r="AA139" s="28"/>
      <c r="AB139" s="29"/>
      <c r="AC139" s="93"/>
      <c r="AD139" s="94"/>
      <c r="AE139" s="95"/>
      <c r="AF139" s="166"/>
      <c r="AG139" s="167"/>
      <c r="AH139" s="168"/>
      <c r="AI139" s="27"/>
      <c r="AJ139" s="28"/>
      <c r="AK139" s="32"/>
      <c r="AL139" s="21"/>
      <c r="AM139" s="54">
        <f t="shared" si="10"/>
        <v>1</v>
      </c>
      <c r="AN139" s="54">
        <f t="shared" si="13"/>
        <v>1</v>
      </c>
      <c r="AO139" s="56"/>
      <c r="AP139" s="44">
        <f t="shared" si="11"/>
        <v>1</v>
      </c>
      <c r="AQ139" s="16"/>
    </row>
    <row r="140" spans="1:43" s="22" customFormat="1" ht="12.75" customHeight="1">
      <c r="A140" s="259"/>
      <c r="B140" s="136" t="s">
        <v>413</v>
      </c>
      <c r="C140" s="137"/>
      <c r="D140" s="41" t="s">
        <v>280</v>
      </c>
      <c r="E140" s="76">
        <v>28483</v>
      </c>
      <c r="F140" s="253">
        <v>102715</v>
      </c>
      <c r="G140" s="240" t="s">
        <v>326</v>
      </c>
      <c r="H140" s="232"/>
      <c r="I140" s="31">
        <f t="shared" si="12"/>
        <v>5</v>
      </c>
      <c r="J140" s="227"/>
      <c r="K140" s="141"/>
      <c r="L140" s="36"/>
      <c r="M140" s="37"/>
      <c r="N140" s="27"/>
      <c r="O140" s="28"/>
      <c r="P140" s="30"/>
      <c r="Q140" s="27"/>
      <c r="R140" s="28"/>
      <c r="S140" s="32"/>
      <c r="T140" s="27"/>
      <c r="U140" s="28"/>
      <c r="V140" s="30"/>
      <c r="W140" s="27"/>
      <c r="X140" s="28"/>
      <c r="Y140" s="29"/>
      <c r="Z140" s="27"/>
      <c r="AA140" s="28">
        <v>49</v>
      </c>
      <c r="AB140" s="29">
        <f>IF(AA140=0,0,IF(AA140=1,IF(Z$5&gt;40,48,IF(INT(Z$5/5)-Z$5/5=0,Z$5+MIN(INT(Z$5/5),8),Z$5+1+MIN(INT(Z$5/5),8))),IF(AA140=2,IF(Z$5&gt;40,44,IF(INT(Z$5/8)-Z$5/8=0,Z$5-1+MIN(INT(Z$5/8),5),Z$5+MIN(INT(Z$5/8),5))),IF(AA140=3,IF(Z$5&gt;40,41,IF(INT(Z$5/13)-Z$5/13=0,Z$5-2+MIN(INT(Z$5/13),3),Z$5-1+MIN(INT(Z$5/13),2))),IF(Z$5&gt;40,IF(AA140&gt;40,0,41-AA140),Z$5+1-AA140)))))</f>
        <v>0</v>
      </c>
      <c r="AC140" s="93"/>
      <c r="AD140" s="94"/>
      <c r="AE140" s="95"/>
      <c r="AF140" s="166"/>
      <c r="AG140" s="167"/>
      <c r="AH140" s="168"/>
      <c r="AI140" s="27"/>
      <c r="AJ140" s="28">
        <v>36</v>
      </c>
      <c r="AK140" s="32">
        <f>IF(AJ140=0,0,IF(AJ140=1,IF(AI$5&gt;40,48,IF(INT(AI$5/5)-AI$5/5=0,AI$5+MIN(INT(AI$5/5),8),AI$5+1+MIN(INT(AI$5/5),8))),IF(AJ140=2,IF(AI$5&gt;40,44,IF(INT(AI$5/8)-AI$5/8=0,AI$5-1+MIN(INT(AI$5/8),5),AI$5+MIN(INT(AI$5/8),5))),IF(AJ140=3,IF(AI$5&gt;40,41,IF(INT(AI$5/13)-AI$5/13=0,AI$5-2+MIN(INT(AI$5/13),3),AI$5-1+MIN(INT(AI$5/13),2))),IF(AI$5&gt;40,IF(AJ140&gt;40,0,41-AJ140),AI$5+1-AJ140)))))</f>
        <v>5</v>
      </c>
      <c r="AL140" s="21"/>
      <c r="AM140" s="54">
        <f t="shared" si="10"/>
        <v>2</v>
      </c>
      <c r="AN140" s="54">
        <f t="shared" si="13"/>
        <v>1</v>
      </c>
      <c r="AO140" s="56"/>
      <c r="AP140" s="44">
        <f t="shared" si="11"/>
        <v>2</v>
      </c>
      <c r="AQ140" s="16"/>
    </row>
    <row r="141" spans="1:43" s="22" customFormat="1" ht="12.75" customHeight="1">
      <c r="A141" s="259"/>
      <c r="B141" s="136" t="s">
        <v>401</v>
      </c>
      <c r="C141" s="139"/>
      <c r="D141" s="41" t="s">
        <v>280</v>
      </c>
      <c r="E141" s="76">
        <v>29158</v>
      </c>
      <c r="F141" s="253">
        <v>102693</v>
      </c>
      <c r="G141" s="240" t="s">
        <v>313</v>
      </c>
      <c r="H141" s="232"/>
      <c r="I141" s="31">
        <f t="shared" si="12"/>
        <v>5</v>
      </c>
      <c r="J141" s="227"/>
      <c r="K141" s="141"/>
      <c r="L141" s="36"/>
      <c r="M141" s="37"/>
      <c r="N141" s="27"/>
      <c r="O141" s="28"/>
      <c r="P141" s="30"/>
      <c r="Q141" s="27"/>
      <c r="R141" s="28"/>
      <c r="S141" s="29"/>
      <c r="T141" s="27"/>
      <c r="U141" s="28"/>
      <c r="V141" s="30"/>
      <c r="W141" s="27"/>
      <c r="X141" s="28"/>
      <c r="Y141" s="29"/>
      <c r="Z141" s="27"/>
      <c r="AA141" s="28">
        <v>36</v>
      </c>
      <c r="AB141" s="29">
        <f>IF(AA141=0,0,IF(AA141=1,IF(Z$5&gt;40,48,IF(INT(Z$5/5)-Z$5/5=0,Z$5+MIN(INT(Z$5/5),8),Z$5+1+MIN(INT(Z$5/5),8))),IF(AA141=2,IF(Z$5&gt;40,44,IF(INT(Z$5/8)-Z$5/8=0,Z$5-1+MIN(INT(Z$5/8),5),Z$5+MIN(INT(Z$5/8),5))),IF(AA141=3,IF(Z$5&gt;40,41,IF(INT(Z$5/13)-Z$5/13=0,Z$5-2+MIN(INT(Z$5/13),3),Z$5-1+MIN(INT(Z$5/13),2))),IF(Z$5&gt;40,IF(AA141&gt;40,0,41-AA141),Z$5+1-AA141)))))</f>
        <v>5</v>
      </c>
      <c r="AC141" s="93"/>
      <c r="AD141" s="94"/>
      <c r="AE141" s="95"/>
      <c r="AF141" s="166"/>
      <c r="AG141" s="167"/>
      <c r="AH141" s="168"/>
      <c r="AI141" s="27"/>
      <c r="AJ141" s="28"/>
      <c r="AK141" s="32"/>
      <c r="AL141" s="21"/>
      <c r="AM141" s="54">
        <f t="shared" si="10"/>
        <v>1</v>
      </c>
      <c r="AN141" s="54">
        <f t="shared" si="13"/>
        <v>1</v>
      </c>
      <c r="AO141" s="56"/>
      <c r="AP141" s="44">
        <f t="shared" si="11"/>
        <v>1</v>
      </c>
      <c r="AQ141" s="16"/>
    </row>
    <row r="142" spans="1:43" s="22" customFormat="1" ht="12.75" customHeight="1">
      <c r="A142" s="259"/>
      <c r="B142" s="14" t="s">
        <v>62</v>
      </c>
      <c r="C142" s="50"/>
      <c r="D142" s="41" t="s">
        <v>102</v>
      </c>
      <c r="E142" s="75">
        <v>29582</v>
      </c>
      <c r="F142" s="252">
        <v>94701</v>
      </c>
      <c r="G142" s="235">
        <v>3441</v>
      </c>
      <c r="H142" s="232"/>
      <c r="I142" s="31">
        <f t="shared" si="12"/>
        <v>5</v>
      </c>
      <c r="J142" s="227"/>
      <c r="K142" s="47"/>
      <c r="L142" s="36">
        <v>55</v>
      </c>
      <c r="M142" s="37">
        <f>IF(L142=0,0,IF(L142=1,IF(K$5&gt;40,48,IF(INT(K$5/5)-K$5/5=0,K$5+MIN(INT(K$5/5),8),K$5+1+MIN(INT(K$5/5),8))),IF(L142=2,IF(K$5&gt;40,44,IF(INT(K$5/8)-K$5/8=0,K$5-1+MIN(INT(K$5/8),5),K$5+MIN(INT(K$5/8),5))),IF(L142=3,IF(K$5&gt;40,41,IF(INT(K$5/13)-K$5/13=0,K$5-2+MIN(INT(K$5/13),3),K$5-1+MIN(INT(K$5/13),2))),IF(K$5&gt;40,IF(L142&gt;40,0,41-L142),K$5+1-L142)))))</f>
        <v>0</v>
      </c>
      <c r="N142" s="27"/>
      <c r="O142" s="28"/>
      <c r="P142" s="30"/>
      <c r="Q142" s="27"/>
      <c r="R142" s="28"/>
      <c r="S142" s="29"/>
      <c r="T142" s="27"/>
      <c r="U142" s="28">
        <v>23</v>
      </c>
      <c r="V142" s="30">
        <f>IF(U142=0,0,IF(U142=1,IF(T$5&gt;40,48,IF(INT(T$5/5)-T$5/5=0,T$5+MIN(INT(T$5/5),8),T$5+1+MIN(INT(T$5/5),8))),IF(U142=2,IF(T$5&gt;40,44,IF(INT(T$5/8)-T$5/8=0,T$5-1+MIN(INT(T$5/8),5),T$5+MIN(INT(T$5/8),5))),IF(U142=3,IF(T$5&gt;40,41,IF(INT(T$5/13)-T$5/13=0,T$5-2+MIN(INT(T$5/13),3),T$5-1+MIN(INT(T$5/13),2))),IF(T$5&gt;40,IF(U142&gt;40,0,41-U142),T$5+1-U142)))))</f>
        <v>5</v>
      </c>
      <c r="W142" s="27"/>
      <c r="X142" s="28"/>
      <c r="Y142" s="29"/>
      <c r="Z142" s="27"/>
      <c r="AA142" s="28"/>
      <c r="AB142" s="29"/>
      <c r="AC142" s="93"/>
      <c r="AD142" s="94"/>
      <c r="AE142" s="95"/>
      <c r="AF142" s="166"/>
      <c r="AG142" s="167"/>
      <c r="AH142" s="168"/>
      <c r="AI142" s="27"/>
      <c r="AJ142" s="28"/>
      <c r="AK142" s="32"/>
      <c r="AL142" s="21"/>
      <c r="AM142" s="54">
        <f t="shared" si="10"/>
        <v>2</v>
      </c>
      <c r="AN142" s="54">
        <f t="shared" si="13"/>
        <v>2</v>
      </c>
      <c r="AO142" s="56"/>
      <c r="AP142" s="44">
        <f t="shared" si="11"/>
        <v>2</v>
      </c>
      <c r="AQ142" s="16"/>
    </row>
    <row r="143" spans="1:43" s="22" customFormat="1" ht="12.75" customHeight="1">
      <c r="A143" s="85"/>
      <c r="B143" s="14" t="s">
        <v>253</v>
      </c>
      <c r="C143" s="50"/>
      <c r="D143" s="41" t="s">
        <v>101</v>
      </c>
      <c r="E143" s="76">
        <v>32113</v>
      </c>
      <c r="F143" s="252">
        <v>100467</v>
      </c>
      <c r="G143" s="235" t="s">
        <v>254</v>
      </c>
      <c r="H143" s="232"/>
      <c r="I143" s="31">
        <f t="shared" si="12"/>
        <v>5</v>
      </c>
      <c r="J143" s="227"/>
      <c r="K143" s="47"/>
      <c r="L143" s="36">
        <v>36</v>
      </c>
      <c r="M143" s="37">
        <f>IF(L143=0,0,IF(L143=1,IF(K$5&gt;40,48,IF(INT(K$5/5)-K$5/5=0,K$5+MIN(INT(K$5/5),8),K$5+1+MIN(INT(K$5/5),8))),IF(L143=2,IF(K$5&gt;40,44,IF(INT(K$5/8)-K$5/8=0,K$5-1+MIN(INT(K$5/8),5),K$5+MIN(INT(K$5/8),5))),IF(L143=3,IF(K$5&gt;40,41,IF(INT(K$5/13)-K$5/13=0,K$5-2+MIN(INT(K$5/13),3),K$5-1+MIN(INT(K$5/13),2))),IF(K$5&gt;40,IF(L143&gt;40,0,41-L143),K$5+1-L143)))))</f>
        <v>5</v>
      </c>
      <c r="N143" s="27"/>
      <c r="O143" s="28"/>
      <c r="P143" s="30"/>
      <c r="Q143" s="27"/>
      <c r="R143" s="28"/>
      <c r="S143" s="29"/>
      <c r="T143" s="27"/>
      <c r="U143" s="28"/>
      <c r="V143" s="30"/>
      <c r="W143" s="27"/>
      <c r="X143" s="28"/>
      <c r="Y143" s="29"/>
      <c r="Z143" s="27"/>
      <c r="AA143" s="28"/>
      <c r="AB143" s="29"/>
      <c r="AC143" s="93"/>
      <c r="AD143" s="94"/>
      <c r="AE143" s="95"/>
      <c r="AF143" s="166"/>
      <c r="AG143" s="167"/>
      <c r="AH143" s="168"/>
      <c r="AI143" s="27"/>
      <c r="AJ143" s="28"/>
      <c r="AK143" s="32"/>
      <c r="AL143" s="21"/>
      <c r="AM143" s="54">
        <f t="shared" si="10"/>
        <v>1</v>
      </c>
      <c r="AN143" s="54">
        <f t="shared" si="13"/>
        <v>1</v>
      </c>
      <c r="AO143" s="56"/>
      <c r="AP143" s="44">
        <f t="shared" si="11"/>
        <v>1</v>
      </c>
      <c r="AQ143" s="16"/>
    </row>
    <row r="144" spans="1:43" s="22" customFormat="1" ht="12.75" customHeight="1">
      <c r="A144" s="259">
        <f>ROW(A144)-8</f>
        <v>136</v>
      </c>
      <c r="B144" s="14" t="s">
        <v>270</v>
      </c>
      <c r="C144" s="50"/>
      <c r="D144" s="51" t="s">
        <v>101</v>
      </c>
      <c r="E144" s="76">
        <v>34136</v>
      </c>
      <c r="F144" s="251">
        <v>60410</v>
      </c>
      <c r="G144" s="235" t="s">
        <v>271</v>
      </c>
      <c r="H144" s="232"/>
      <c r="I144" s="31">
        <f t="shared" si="12"/>
        <v>4</v>
      </c>
      <c r="J144" s="227"/>
      <c r="K144" s="47"/>
      <c r="L144" s="36"/>
      <c r="M144" s="37"/>
      <c r="N144" s="27"/>
      <c r="O144" s="28"/>
      <c r="P144" s="33"/>
      <c r="Q144" s="27"/>
      <c r="R144" s="28"/>
      <c r="S144" s="29"/>
      <c r="T144" s="27"/>
      <c r="U144" s="28"/>
      <c r="V144" s="30"/>
      <c r="W144" s="27"/>
      <c r="X144" s="28"/>
      <c r="Y144" s="32"/>
      <c r="Z144" s="27"/>
      <c r="AA144" s="28"/>
      <c r="AB144" s="29"/>
      <c r="AC144" s="93"/>
      <c r="AD144" s="94">
        <v>16</v>
      </c>
      <c r="AE144" s="95">
        <f>IF(AD144=0,0,IF(AD144=1,IF(AC$5&gt;40,48,IF(INT(AC$5/5)-AC$5/5=0,AC$5+MIN(INT(AC$5/5),8),AC$5+1+MIN(INT(AC$5/5),8))),IF(AD144=2,IF(AC$5&gt;40,44,IF(INT(AC$5/8)-AC$5/8=0,AC$5-1+MIN(INT(AC$5/8),5),AC$5+MIN(INT(AC$5/8),5))),IF(AD144=3,IF(AC$5&gt;40,41,IF(INT(AC$5/13)-AC$5/13=0,AC$5-2+MIN(INT(AC$5/13),3),AC$5-1+MIN(INT(AC$5/13),2))),IF(AC$5&gt;40,IF(AD144&gt;40,0,41-AD144),AC$5+1-AD144)))))</f>
        <v>4</v>
      </c>
      <c r="AF144" s="166"/>
      <c r="AG144" s="167"/>
      <c r="AH144" s="168"/>
      <c r="AI144" s="27"/>
      <c r="AJ144" s="28"/>
      <c r="AK144" s="32"/>
      <c r="AL144" s="21"/>
      <c r="AM144" s="54">
        <f t="shared" si="10"/>
        <v>1</v>
      </c>
      <c r="AN144" s="54">
        <f t="shared" si="13"/>
        <v>1</v>
      </c>
      <c r="AO144" s="56"/>
      <c r="AP144" s="44">
        <f t="shared" si="11"/>
        <v>1</v>
      </c>
      <c r="AQ144" s="16"/>
    </row>
    <row r="145" spans="1:43" s="22" customFormat="1" ht="12.75" customHeight="1">
      <c r="A145" s="259"/>
      <c r="B145" s="14" t="s">
        <v>145</v>
      </c>
      <c r="C145" s="50"/>
      <c r="D145" s="41" t="s">
        <v>105</v>
      </c>
      <c r="E145" s="76">
        <v>29168</v>
      </c>
      <c r="F145" s="252">
        <v>94586</v>
      </c>
      <c r="G145" s="235">
        <v>3999992258</v>
      </c>
      <c r="H145" s="232"/>
      <c r="I145" s="31">
        <f t="shared" si="12"/>
        <v>4</v>
      </c>
      <c r="J145" s="227"/>
      <c r="K145" s="140"/>
      <c r="L145" s="36">
        <v>53</v>
      </c>
      <c r="M145" s="37">
        <f>IF(L145=0,0,IF(L145=1,IF(K$5&gt;40,48,IF(INT(K$5/5)-K$5/5=0,K$5+MIN(INT(K$5/5),8),K$5+1+MIN(INT(K$5/5),8))),IF(L145=2,IF(K$5&gt;40,44,IF(INT(K$5/8)-K$5/8=0,K$5-1+MIN(INT(K$5/8),5),K$5+MIN(INT(K$5/8),5))),IF(L145=3,IF(K$5&gt;40,41,IF(INT(K$5/13)-K$5/13=0,K$5-2+MIN(INT(K$5/13),3),K$5-1+MIN(INT(K$5/13),2))),IF(K$5&gt;40,IF(L145&gt;40,0,41-L145),K$5+1-L145)))))</f>
        <v>0</v>
      </c>
      <c r="N145" s="27"/>
      <c r="O145" s="28"/>
      <c r="P145" s="29"/>
      <c r="Q145" s="27"/>
      <c r="R145" s="28">
        <v>14</v>
      </c>
      <c r="S145" s="29">
        <f>IF(R145=0,0,IF(R145=1,IF(Q$5&gt;40,48,IF(INT(Q$5/5)-Q$5/5=0,Q$5+MIN(INT(Q$5/5),8),Q$5+1+MIN(INT(Q$5/5),8))),IF(R145=2,IF(Q$5&gt;40,44,IF(INT(Q$5/8)-Q$5/8=0,Q$5-1+MIN(INT(Q$5/8),5),Q$5+MIN(INT(Q$5/8),5))),IF(R145=3,IF(Q$5&gt;40,41,IF(INT(Q$5/13)-Q$5/13=0,Q$5-2+MIN(INT(Q$5/13),3),Q$5-1+MIN(INT(Q$5/13),2))),IF(Q$5&gt;40,IF(R145&gt;40,0,41-R145),Q$5+1-R145)))))</f>
        <v>4</v>
      </c>
      <c r="T145" s="27"/>
      <c r="U145" s="28"/>
      <c r="V145" s="30"/>
      <c r="W145" s="27"/>
      <c r="X145" s="28"/>
      <c r="Y145" s="29"/>
      <c r="Z145" s="27"/>
      <c r="AA145" s="28"/>
      <c r="AB145" s="29"/>
      <c r="AC145" s="93"/>
      <c r="AD145" s="94"/>
      <c r="AE145" s="95"/>
      <c r="AF145" s="166"/>
      <c r="AG145" s="167"/>
      <c r="AH145" s="168"/>
      <c r="AI145" s="27"/>
      <c r="AJ145" s="28"/>
      <c r="AK145" s="32"/>
      <c r="AL145" s="21"/>
      <c r="AM145" s="54">
        <f t="shared" si="10"/>
        <v>2</v>
      </c>
      <c r="AN145" s="54">
        <f t="shared" si="13"/>
        <v>2</v>
      </c>
      <c r="AO145" s="56"/>
      <c r="AP145" s="44">
        <f t="shared" si="11"/>
        <v>2</v>
      </c>
      <c r="AQ145" s="16"/>
    </row>
    <row r="146" spans="1:43" s="22" customFormat="1" ht="12.75" customHeight="1">
      <c r="A146" s="259"/>
      <c r="B146" s="231" t="s">
        <v>470</v>
      </c>
      <c r="C146" s="243"/>
      <c r="D146" s="51" t="s">
        <v>461</v>
      </c>
      <c r="E146" s="75">
        <v>29799</v>
      </c>
      <c r="F146" s="251">
        <v>104429</v>
      </c>
      <c r="G146" s="241" t="s">
        <v>471</v>
      </c>
      <c r="H146" s="232"/>
      <c r="I146" s="31">
        <f t="shared" si="12"/>
        <v>4</v>
      </c>
      <c r="J146" s="227"/>
      <c r="K146" s="141"/>
      <c r="L146" s="36"/>
      <c r="M146" s="37"/>
      <c r="N146" s="27"/>
      <c r="O146" s="28"/>
      <c r="P146" s="29"/>
      <c r="Q146" s="27"/>
      <c r="R146" s="28"/>
      <c r="S146" s="29"/>
      <c r="T146" s="27"/>
      <c r="U146" s="28"/>
      <c r="V146" s="30"/>
      <c r="W146" s="27"/>
      <c r="X146" s="28"/>
      <c r="Y146" s="29"/>
      <c r="Z146" s="27"/>
      <c r="AA146" s="28">
        <v>58</v>
      </c>
      <c r="AB146" s="29">
        <f>IF(AA146=0,0,IF(AA146=1,IF(Z$5&gt;40,48,IF(INT(Z$5/5)-Z$5/5=0,Z$5+MIN(INT(Z$5/5),8),Z$5+1+MIN(INT(Z$5/5),8))),IF(AA146=2,IF(Z$5&gt;40,44,IF(INT(Z$5/8)-Z$5/8=0,Z$5-1+MIN(INT(Z$5/8),5),Z$5+MIN(INT(Z$5/8),5))),IF(AA146=3,IF(Z$5&gt;40,41,IF(INT(Z$5/13)-Z$5/13=0,Z$5-2+MIN(INT(Z$5/13),3),Z$5-1+MIN(INT(Z$5/13),2))),IF(Z$5&gt;40,IF(AA146&gt;40,0,41-AA146),Z$5+1-AA146)))))</f>
        <v>0</v>
      </c>
      <c r="AC146" s="93"/>
      <c r="AD146" s="94"/>
      <c r="AE146" s="95"/>
      <c r="AF146" s="166"/>
      <c r="AG146" s="167"/>
      <c r="AH146" s="168"/>
      <c r="AI146" s="27"/>
      <c r="AJ146" s="28">
        <v>37</v>
      </c>
      <c r="AK146" s="32">
        <f>IF(AJ146=0,0,IF(AJ146=1,IF(AI$5&gt;40,48,IF(INT(AI$5/5)-AI$5/5=0,AI$5+MIN(INT(AI$5/5),8),AI$5+1+MIN(INT(AI$5/5),8))),IF(AJ146=2,IF(AI$5&gt;40,44,IF(INT(AI$5/8)-AI$5/8=0,AI$5-1+MIN(INT(AI$5/8),5),AI$5+MIN(INT(AI$5/8),5))),IF(AJ146=3,IF(AI$5&gt;40,41,IF(INT(AI$5/13)-AI$5/13=0,AI$5-2+MIN(INT(AI$5/13),3),AI$5-1+MIN(INT(AI$5/13),2))),IF(AI$5&gt;40,IF(AJ146&gt;40,0,41-AJ146),AI$5+1-AJ146)))))</f>
        <v>4</v>
      </c>
      <c r="AL146" s="21"/>
      <c r="AM146" s="54">
        <f t="shared" si="10"/>
        <v>2</v>
      </c>
      <c r="AN146" s="54">
        <f t="shared" si="13"/>
        <v>1</v>
      </c>
      <c r="AO146" s="56"/>
      <c r="AP146" s="44">
        <f t="shared" si="11"/>
        <v>2</v>
      </c>
      <c r="AQ146" s="16"/>
    </row>
    <row r="147" spans="1:43" s="22" customFormat="1" ht="12.75" customHeight="1">
      <c r="A147" s="259"/>
      <c r="B147" s="136" t="s">
        <v>402</v>
      </c>
      <c r="C147" s="139"/>
      <c r="D147" s="41" t="s">
        <v>280</v>
      </c>
      <c r="E147" s="76">
        <v>26502</v>
      </c>
      <c r="F147" s="253">
        <v>102708</v>
      </c>
      <c r="G147" s="240" t="s">
        <v>314</v>
      </c>
      <c r="H147" s="232"/>
      <c r="I147" s="31">
        <f t="shared" si="12"/>
        <v>4</v>
      </c>
      <c r="J147" s="227"/>
      <c r="K147" s="141"/>
      <c r="L147" s="36"/>
      <c r="M147" s="37"/>
      <c r="N147" s="27"/>
      <c r="O147" s="28"/>
      <c r="P147" s="29"/>
      <c r="Q147" s="27"/>
      <c r="R147" s="28"/>
      <c r="S147" s="29"/>
      <c r="T147" s="27"/>
      <c r="U147" s="28"/>
      <c r="V147" s="30"/>
      <c r="W147" s="27"/>
      <c r="X147" s="28"/>
      <c r="Y147" s="29"/>
      <c r="Z147" s="27"/>
      <c r="AA147" s="28">
        <v>37</v>
      </c>
      <c r="AB147" s="29">
        <f>IF(AA147=0,0,IF(AA147=1,IF(Z$5&gt;40,48,IF(INT(Z$5/5)-Z$5/5=0,Z$5+MIN(INT(Z$5/5),8),Z$5+1+MIN(INT(Z$5/5),8))),IF(AA147=2,IF(Z$5&gt;40,44,IF(INT(Z$5/8)-Z$5/8=0,Z$5-1+MIN(INT(Z$5/8),5),Z$5+MIN(INT(Z$5/8),5))),IF(AA147=3,IF(Z$5&gt;40,41,IF(INT(Z$5/13)-Z$5/13=0,Z$5-2+MIN(INT(Z$5/13),3),Z$5-1+MIN(INT(Z$5/13),2))),IF(Z$5&gt;40,IF(AA147&gt;40,0,41-AA147),Z$5+1-AA147)))))</f>
        <v>4</v>
      </c>
      <c r="AC147" s="93"/>
      <c r="AD147" s="94"/>
      <c r="AE147" s="95"/>
      <c r="AF147" s="166"/>
      <c r="AG147" s="167"/>
      <c r="AH147" s="168"/>
      <c r="AI147" s="27"/>
      <c r="AJ147" s="28"/>
      <c r="AK147" s="32"/>
      <c r="AL147" s="21"/>
      <c r="AM147" s="54">
        <f t="shared" si="10"/>
        <v>1</v>
      </c>
      <c r="AN147" s="54">
        <f t="shared" si="13"/>
        <v>1</v>
      </c>
      <c r="AO147" s="56"/>
      <c r="AP147" s="44">
        <f t="shared" si="11"/>
        <v>1</v>
      </c>
      <c r="AQ147" s="16"/>
    </row>
    <row r="148" spans="1:43" s="22" customFormat="1" ht="12.75" customHeight="1">
      <c r="A148" s="259"/>
      <c r="B148" s="38" t="s">
        <v>371</v>
      </c>
      <c r="C148" s="107"/>
      <c r="D148" s="41" t="s">
        <v>102</v>
      </c>
      <c r="E148" s="76" t="s">
        <v>372</v>
      </c>
      <c r="F148" s="252">
        <v>101187</v>
      </c>
      <c r="G148" s="239">
        <v>3457</v>
      </c>
      <c r="H148" s="232"/>
      <c r="I148" s="31">
        <f t="shared" si="12"/>
        <v>4</v>
      </c>
      <c r="J148" s="227"/>
      <c r="K148" s="140"/>
      <c r="L148" s="36"/>
      <c r="M148" s="37"/>
      <c r="N148" s="27"/>
      <c r="O148" s="28"/>
      <c r="P148" s="29"/>
      <c r="Q148" s="27"/>
      <c r="R148" s="28"/>
      <c r="S148" s="29"/>
      <c r="T148" s="27"/>
      <c r="U148" s="28">
        <v>24</v>
      </c>
      <c r="V148" s="30">
        <f>IF(U148=0,0,IF(U148=1,IF(T$5&gt;40,48,IF(INT(T$5/5)-T$5/5=0,T$5+MIN(INT(T$5/5),8),T$5+1+MIN(INT(T$5/5),8))),IF(U148=2,IF(T$5&gt;40,44,IF(INT(T$5/8)-T$5/8=0,T$5-1+MIN(INT(T$5/8),5),T$5+MIN(INT(T$5/8),5))),IF(U148=3,IF(T$5&gt;40,41,IF(INT(T$5/13)-T$5/13=0,T$5-2+MIN(INT(T$5/13),3),T$5-1+MIN(INT(T$5/13),2))),IF(T$5&gt;40,IF(U148&gt;40,0,41-U148),T$5+1-U148)))))</f>
        <v>4</v>
      </c>
      <c r="W148" s="27"/>
      <c r="X148" s="28"/>
      <c r="Y148" s="29"/>
      <c r="Z148" s="27"/>
      <c r="AA148" s="28"/>
      <c r="AB148" s="29"/>
      <c r="AC148" s="93"/>
      <c r="AD148" s="94"/>
      <c r="AE148" s="95"/>
      <c r="AF148" s="166"/>
      <c r="AG148" s="167"/>
      <c r="AH148" s="168"/>
      <c r="AI148" s="27"/>
      <c r="AJ148" s="28"/>
      <c r="AK148" s="32"/>
      <c r="AL148" s="21"/>
      <c r="AM148" s="54">
        <f t="shared" si="10"/>
        <v>1</v>
      </c>
      <c r="AN148" s="54">
        <f t="shared" si="13"/>
        <v>1</v>
      </c>
      <c r="AO148" s="56"/>
      <c r="AP148" s="44">
        <f t="shared" si="11"/>
        <v>1</v>
      </c>
      <c r="AQ148" s="16"/>
    </row>
    <row r="149" spans="1:43" s="22" customFormat="1" ht="12.75" customHeight="1">
      <c r="A149" s="85"/>
      <c r="B149" s="59" t="s">
        <v>153</v>
      </c>
      <c r="C149" s="107"/>
      <c r="D149" s="58" t="s">
        <v>116</v>
      </c>
      <c r="E149" s="76">
        <v>32286</v>
      </c>
      <c r="F149" s="254">
        <v>100347</v>
      </c>
      <c r="G149" s="235">
        <v>116179</v>
      </c>
      <c r="H149" s="232"/>
      <c r="I149" s="31">
        <f t="shared" si="12"/>
        <v>4</v>
      </c>
      <c r="J149" s="227"/>
      <c r="K149" s="140"/>
      <c r="L149" s="36"/>
      <c r="M149" s="37"/>
      <c r="N149" s="27"/>
      <c r="O149" s="28">
        <v>7</v>
      </c>
      <c r="P149" s="29">
        <f>IF(O149=0,0,IF(O149=1,IF(N$5&gt;40,48,IF(INT(N$5/5)-N$5/5=0,N$5+MIN(INT(N$5/5),8),N$5+1+MIN(INT(N$5/5),8))),IF(O149=2,IF(N$5&gt;40,44,IF(INT(N$5/8)-N$5/8=0,N$5-1+MIN(INT(N$5/8),5),N$5+MIN(INT(N$5/8),5))),IF(O149=3,IF(N$5&gt;40,41,IF(INT(N$5/13)-N$5/13=0,N$5-2+MIN(INT(N$5/13),3),N$5-1+MIN(INT(N$5/13),2))),IF(N$5&gt;40,IF(O149&gt;40,0,41-O149),N$5+1-O149)))))</f>
        <v>4</v>
      </c>
      <c r="Q149" s="27"/>
      <c r="R149" s="28"/>
      <c r="S149" s="30"/>
      <c r="T149" s="27"/>
      <c r="U149" s="28"/>
      <c r="V149" s="30"/>
      <c r="W149" s="27"/>
      <c r="X149" s="28"/>
      <c r="Y149" s="29"/>
      <c r="Z149" s="27"/>
      <c r="AA149" s="28"/>
      <c r="AB149" s="29"/>
      <c r="AC149" s="93"/>
      <c r="AD149" s="94"/>
      <c r="AE149" s="95"/>
      <c r="AF149" s="166"/>
      <c r="AG149" s="167"/>
      <c r="AH149" s="168"/>
      <c r="AI149" s="27"/>
      <c r="AJ149" s="28"/>
      <c r="AK149" s="32"/>
      <c r="AL149" s="21"/>
      <c r="AM149" s="54">
        <f t="shared" si="10"/>
        <v>1</v>
      </c>
      <c r="AN149" s="54">
        <f t="shared" si="13"/>
        <v>1</v>
      </c>
      <c r="AO149" s="56"/>
      <c r="AP149" s="44">
        <f t="shared" si="11"/>
        <v>1</v>
      </c>
      <c r="AQ149" s="16"/>
    </row>
    <row r="150" spans="1:43" s="22" customFormat="1" ht="12.75" customHeight="1">
      <c r="A150" s="259">
        <f>ROW(A150)-8</f>
        <v>142</v>
      </c>
      <c r="B150" s="14" t="s">
        <v>274</v>
      </c>
      <c r="C150" s="50"/>
      <c r="D150" s="51" t="s">
        <v>101</v>
      </c>
      <c r="E150" s="76">
        <v>31180</v>
      </c>
      <c r="F150" s="251">
        <v>60451</v>
      </c>
      <c r="G150" s="235" t="s">
        <v>275</v>
      </c>
      <c r="H150" s="232"/>
      <c r="I150" s="31">
        <f t="shared" si="12"/>
        <v>3</v>
      </c>
      <c r="J150" s="227"/>
      <c r="K150" s="47"/>
      <c r="L150" s="36"/>
      <c r="M150" s="37"/>
      <c r="N150" s="27"/>
      <c r="O150" s="28"/>
      <c r="P150" s="29"/>
      <c r="Q150" s="27"/>
      <c r="R150" s="28"/>
      <c r="S150" s="30"/>
      <c r="T150" s="27"/>
      <c r="U150" s="28"/>
      <c r="V150" s="30"/>
      <c r="W150" s="27"/>
      <c r="X150" s="28"/>
      <c r="Y150" s="29"/>
      <c r="Z150" s="27"/>
      <c r="AA150" s="28"/>
      <c r="AB150" s="29"/>
      <c r="AC150" s="93"/>
      <c r="AD150" s="94">
        <v>17</v>
      </c>
      <c r="AE150" s="95">
        <f>IF(AD150=0,0,IF(AD150=1,IF(AC$5&gt;40,48,IF(INT(AC$5/5)-AC$5/5=0,AC$5+MIN(INT(AC$5/5),8),AC$5+1+MIN(INT(AC$5/5),8))),IF(AD150=2,IF(AC$5&gt;40,44,IF(INT(AC$5/8)-AC$5/8=0,AC$5-1+MIN(INT(AC$5/8),5),AC$5+MIN(INT(AC$5/8),5))),IF(AD150=3,IF(AC$5&gt;40,41,IF(INT(AC$5/13)-AC$5/13=0,AC$5-2+MIN(INT(AC$5/13),3),AC$5-1+MIN(INT(AC$5/13),2))),IF(AC$5&gt;40,IF(AD150&gt;40,0,41-AD150),AC$5+1-AD150)))))</f>
        <v>3</v>
      </c>
      <c r="AF150" s="166"/>
      <c r="AG150" s="167"/>
      <c r="AH150" s="168"/>
      <c r="AI150" s="27"/>
      <c r="AJ150" s="28"/>
      <c r="AK150" s="32"/>
      <c r="AL150" s="21"/>
      <c r="AM150" s="54">
        <f t="shared" si="10"/>
        <v>1</v>
      </c>
      <c r="AN150" s="54">
        <f t="shared" si="13"/>
        <v>1</v>
      </c>
      <c r="AO150" s="56"/>
      <c r="AP150" s="44">
        <f t="shared" si="11"/>
        <v>1</v>
      </c>
      <c r="AQ150" s="16"/>
    </row>
    <row r="151" spans="1:43" s="22" customFormat="1" ht="12.75" customHeight="1">
      <c r="A151" s="259"/>
      <c r="B151" s="38" t="s">
        <v>142</v>
      </c>
      <c r="C151" s="107"/>
      <c r="D151" s="41" t="s">
        <v>128</v>
      </c>
      <c r="E151" s="76">
        <v>29767</v>
      </c>
      <c r="F151" s="252">
        <v>99660</v>
      </c>
      <c r="G151" s="235" t="s">
        <v>159</v>
      </c>
      <c r="H151" s="232"/>
      <c r="I151" s="31">
        <f t="shared" si="12"/>
        <v>3</v>
      </c>
      <c r="J151" s="227"/>
      <c r="K151" s="47"/>
      <c r="L151" s="36"/>
      <c r="M151" s="37"/>
      <c r="N151" s="27"/>
      <c r="O151" s="28"/>
      <c r="P151" s="29"/>
      <c r="Q151" s="27"/>
      <c r="R151" s="28">
        <v>15</v>
      </c>
      <c r="S151" s="30">
        <f>IF(R151=0,0,IF(R151=1,IF(Q$5&gt;40,48,IF(INT(Q$5/5)-Q$5/5=0,Q$5+MIN(INT(Q$5/5),8),Q$5+1+MIN(INT(Q$5/5),8))),IF(R151=2,IF(Q$5&gt;40,44,IF(INT(Q$5/8)-Q$5/8=0,Q$5-1+MIN(INT(Q$5/8),5),Q$5+MIN(INT(Q$5/8),5))),IF(R151=3,IF(Q$5&gt;40,41,IF(INT(Q$5/13)-Q$5/13=0,Q$5-2+MIN(INT(Q$5/13),3),Q$5-1+MIN(INT(Q$5/13),2))),IF(Q$5&gt;40,IF(R151&gt;40,0,41-R151),Q$5+1-R151)))))</f>
        <v>3</v>
      </c>
      <c r="T151" s="27"/>
      <c r="U151" s="28"/>
      <c r="V151" s="30"/>
      <c r="W151" s="27"/>
      <c r="X151" s="28"/>
      <c r="Y151" s="29"/>
      <c r="Z151" s="27"/>
      <c r="AA151" s="28"/>
      <c r="AB151" s="29"/>
      <c r="AC151" s="93"/>
      <c r="AD151" s="94"/>
      <c r="AE151" s="95"/>
      <c r="AF151" s="166"/>
      <c r="AG151" s="167"/>
      <c r="AH151" s="168"/>
      <c r="AI151" s="27"/>
      <c r="AJ151" s="28"/>
      <c r="AK151" s="32"/>
      <c r="AL151" s="21"/>
      <c r="AM151" s="54">
        <f t="shared" si="10"/>
        <v>1</v>
      </c>
      <c r="AN151" s="54">
        <f t="shared" si="13"/>
        <v>1</v>
      </c>
      <c r="AO151" s="56"/>
      <c r="AP151" s="44">
        <f t="shared" si="11"/>
        <v>1</v>
      </c>
      <c r="AQ151" s="16"/>
    </row>
    <row r="152" spans="1:43" s="22" customFormat="1" ht="12.75" customHeight="1">
      <c r="A152" s="259"/>
      <c r="B152" s="14" t="s">
        <v>46</v>
      </c>
      <c r="C152" s="50"/>
      <c r="D152" s="41" t="s">
        <v>101</v>
      </c>
      <c r="E152" s="75">
        <v>26486</v>
      </c>
      <c r="F152" s="252">
        <v>91010</v>
      </c>
      <c r="G152" s="235" t="s">
        <v>196</v>
      </c>
      <c r="H152" s="232"/>
      <c r="I152" s="31">
        <f t="shared" si="12"/>
        <v>3</v>
      </c>
      <c r="J152" s="227"/>
      <c r="K152" s="47"/>
      <c r="L152" s="36">
        <v>38</v>
      </c>
      <c r="M152" s="37">
        <f>IF(L152=0,0,IF(L152=1,IF(K$5&gt;40,48,IF(INT(K$5/5)-K$5/5=0,K$5+MIN(INT(K$5/5),8),K$5+1+MIN(INT(K$5/5),8))),IF(L152=2,IF(K$5&gt;40,44,IF(INT(K$5/8)-K$5/8=0,K$5-1+MIN(INT(K$5/8),5),K$5+MIN(INT(K$5/8),5))),IF(L152=3,IF(K$5&gt;40,41,IF(INT(K$5/13)-K$5/13=0,K$5-2+MIN(INT(K$5/13),3),K$5-1+MIN(INT(K$5/13),2))),IF(K$5&gt;40,IF(L152&gt;40,0,41-L152),K$5+1-L152)))))</f>
        <v>3</v>
      </c>
      <c r="N152" s="27"/>
      <c r="O152" s="28"/>
      <c r="P152" s="29"/>
      <c r="Q152" s="27"/>
      <c r="R152" s="28"/>
      <c r="S152" s="29"/>
      <c r="T152" s="27"/>
      <c r="U152" s="28"/>
      <c r="V152" s="33"/>
      <c r="W152" s="27"/>
      <c r="X152" s="28"/>
      <c r="Y152" s="29"/>
      <c r="Z152" s="27"/>
      <c r="AA152" s="28"/>
      <c r="AB152" s="32"/>
      <c r="AC152" s="93"/>
      <c r="AD152" s="94"/>
      <c r="AE152" s="95"/>
      <c r="AF152" s="166"/>
      <c r="AG152" s="167"/>
      <c r="AH152" s="168"/>
      <c r="AI152" s="27"/>
      <c r="AJ152" s="28"/>
      <c r="AK152" s="32"/>
      <c r="AL152" s="21"/>
      <c r="AM152" s="54">
        <f t="shared" si="10"/>
        <v>1</v>
      </c>
      <c r="AN152" s="54">
        <f t="shared" si="13"/>
        <v>1</v>
      </c>
      <c r="AO152" s="56"/>
      <c r="AP152" s="44">
        <f t="shared" si="11"/>
        <v>1</v>
      </c>
      <c r="AQ152" s="16"/>
    </row>
    <row r="153" spans="1:256" s="22" customFormat="1" ht="12.75" customHeight="1">
      <c r="A153" s="259"/>
      <c r="B153" s="231" t="s">
        <v>464</v>
      </c>
      <c r="C153" s="243"/>
      <c r="D153" s="51" t="s">
        <v>461</v>
      </c>
      <c r="E153" s="75">
        <v>27290</v>
      </c>
      <c r="F153" s="251">
        <v>102539</v>
      </c>
      <c r="G153" s="241" t="s">
        <v>465</v>
      </c>
      <c r="H153" s="232"/>
      <c r="I153" s="31">
        <f t="shared" si="12"/>
        <v>3</v>
      </c>
      <c r="J153" s="227"/>
      <c r="K153" s="47"/>
      <c r="L153" s="36"/>
      <c r="M153" s="37"/>
      <c r="N153" s="27"/>
      <c r="O153" s="28"/>
      <c r="P153" s="29"/>
      <c r="Q153" s="27"/>
      <c r="R153" s="28"/>
      <c r="S153" s="29"/>
      <c r="T153" s="27"/>
      <c r="U153" s="28"/>
      <c r="V153" s="30"/>
      <c r="W153" s="27"/>
      <c r="X153" s="28"/>
      <c r="Y153" s="29"/>
      <c r="Z153" s="27"/>
      <c r="AA153" s="28">
        <v>60</v>
      </c>
      <c r="AB153" s="32">
        <f>IF(AA153=0,0,IF(AA153=1,IF(Z$5&gt;40,48,IF(INT(Z$5/5)-Z$5/5=0,Z$5+MIN(INT(Z$5/5),8),Z$5+1+MIN(INT(Z$5/5),8))),IF(AA153=2,IF(Z$5&gt;40,44,IF(INT(Z$5/8)-Z$5/8=0,Z$5-1+MIN(INT(Z$5/8),5),Z$5+MIN(INT(Z$5/8),5))),IF(AA153=3,IF(Z$5&gt;40,41,IF(INT(Z$5/13)-Z$5/13=0,Z$5-2+MIN(INT(Z$5/13),3),Z$5-1+MIN(INT(Z$5/13),2))),IF(Z$5&gt;40,IF(AA153&gt;40,0,41-AA153),Z$5+1-AA153)))))</f>
        <v>0</v>
      </c>
      <c r="AC153" s="93"/>
      <c r="AD153" s="94"/>
      <c r="AE153" s="95"/>
      <c r="AF153" s="166"/>
      <c r="AG153" s="167"/>
      <c r="AH153" s="168"/>
      <c r="AI153" s="27"/>
      <c r="AJ153" s="28">
        <v>38</v>
      </c>
      <c r="AK153" s="32">
        <f>IF(AJ153=0,0,IF(AJ153=1,IF(AI$5&gt;40,48,IF(INT(AI$5/5)-AI$5/5=0,AI$5+MIN(INT(AI$5/5),8),AI$5+1+MIN(INT(AI$5/5),8))),IF(AJ153=2,IF(AI$5&gt;40,44,IF(INT(AI$5/8)-AI$5/8=0,AI$5-1+MIN(INT(AI$5/8),5),AI$5+MIN(INT(AI$5/8),5))),IF(AJ153=3,IF(AI$5&gt;40,41,IF(INT(AI$5/13)-AI$5/13=0,AI$5-2+MIN(INT(AI$5/13),3),AI$5-1+MIN(INT(AI$5/13),2))),IF(AI$5&gt;40,IF(AJ153&gt;40,0,41-AJ153),AI$5+1-AJ153)))))</f>
        <v>3</v>
      </c>
      <c r="AL153" s="21"/>
      <c r="AM153" s="54">
        <f t="shared" si="10"/>
        <v>2</v>
      </c>
      <c r="AN153" s="54">
        <f t="shared" si="13"/>
        <v>1</v>
      </c>
      <c r="AO153" s="56"/>
      <c r="AP153" s="44">
        <f t="shared" si="11"/>
        <v>2</v>
      </c>
      <c r="AQ153" s="16"/>
      <c r="IV153" s="22">
        <f>SUM(A153:IU153)</f>
        <v>129938</v>
      </c>
    </row>
    <row r="154" spans="1:43" s="22" customFormat="1" ht="12.75" customHeight="1">
      <c r="A154" s="259"/>
      <c r="B154" s="57" t="s">
        <v>122</v>
      </c>
      <c r="C154" s="107"/>
      <c r="D154" s="58" t="s">
        <v>117</v>
      </c>
      <c r="E154" s="90">
        <v>33034</v>
      </c>
      <c r="F154" s="254">
        <v>100208</v>
      </c>
      <c r="G154" s="235">
        <v>1721</v>
      </c>
      <c r="H154" s="232"/>
      <c r="I154" s="31">
        <f t="shared" si="12"/>
        <v>3</v>
      </c>
      <c r="J154" s="227"/>
      <c r="K154" s="140"/>
      <c r="L154" s="36"/>
      <c r="M154" s="37"/>
      <c r="N154" s="27"/>
      <c r="O154" s="28">
        <v>8</v>
      </c>
      <c r="P154" s="29">
        <f>IF(O154=0,0,IF(O154=1,IF(N$5&gt;40,48,IF(INT(N$5/5)-N$5/5=0,N$5+MIN(INT(N$5/5),8),N$5+1+MIN(INT(N$5/5),8))),IF(O154=2,IF(N$5&gt;40,44,IF(INT(N$5/8)-N$5/8=0,N$5-1+MIN(INT(N$5/8),5),N$5+MIN(INT(N$5/8),5))),IF(O154=3,IF(N$5&gt;40,41,IF(INT(N$5/13)-N$5/13=0,N$5-2+MIN(INT(N$5/13),3),N$5-1+MIN(INT(N$5/13),2))),IF(N$5&gt;40,IF(O154&gt;40,0,41-O154),N$5+1-O154)))))</f>
        <v>3</v>
      </c>
      <c r="Q154" s="27"/>
      <c r="R154" s="28"/>
      <c r="S154" s="29"/>
      <c r="T154" s="27"/>
      <c r="U154" s="28"/>
      <c r="V154" s="30"/>
      <c r="W154" s="27"/>
      <c r="X154" s="28"/>
      <c r="Y154" s="29"/>
      <c r="Z154" s="27"/>
      <c r="AA154" s="28"/>
      <c r="AB154" s="32"/>
      <c r="AC154" s="93"/>
      <c r="AD154" s="94"/>
      <c r="AE154" s="95"/>
      <c r="AF154" s="166"/>
      <c r="AG154" s="167"/>
      <c r="AH154" s="168"/>
      <c r="AI154" s="27"/>
      <c r="AJ154" s="28"/>
      <c r="AK154" s="32"/>
      <c r="AL154" s="21"/>
      <c r="AM154" s="54">
        <f t="shared" si="10"/>
        <v>1</v>
      </c>
      <c r="AN154" s="54">
        <f t="shared" si="13"/>
        <v>1</v>
      </c>
      <c r="AO154" s="56"/>
      <c r="AP154" s="44">
        <f t="shared" si="11"/>
        <v>1</v>
      </c>
      <c r="AQ154" s="16"/>
    </row>
    <row r="155" spans="1:43" s="22" customFormat="1" ht="12.75" customHeight="1">
      <c r="A155" s="85"/>
      <c r="B155" s="136" t="s">
        <v>459</v>
      </c>
      <c r="C155" s="139"/>
      <c r="D155" s="41" t="s">
        <v>280</v>
      </c>
      <c r="E155" s="76">
        <v>30322</v>
      </c>
      <c r="F155" s="253">
        <v>102686</v>
      </c>
      <c r="G155" s="235" t="s">
        <v>315</v>
      </c>
      <c r="H155" s="232"/>
      <c r="I155" s="31">
        <f t="shared" si="12"/>
        <v>3</v>
      </c>
      <c r="J155" s="227"/>
      <c r="K155" s="47"/>
      <c r="L155" s="36"/>
      <c r="M155" s="37"/>
      <c r="N155" s="27"/>
      <c r="O155" s="28"/>
      <c r="P155" s="29"/>
      <c r="Q155" s="27"/>
      <c r="R155" s="28"/>
      <c r="S155" s="29"/>
      <c r="T155" s="27"/>
      <c r="U155" s="28"/>
      <c r="V155" s="30"/>
      <c r="W155" s="27"/>
      <c r="X155" s="28"/>
      <c r="Y155" s="29"/>
      <c r="Z155" s="27"/>
      <c r="AA155" s="28">
        <v>38</v>
      </c>
      <c r="AB155" s="32">
        <f>IF(AA155=0,0,IF(AA155=1,IF(Z$5&gt;40,48,IF(INT(Z$5/5)-Z$5/5=0,Z$5+MIN(INT(Z$5/5),8),Z$5+1+MIN(INT(Z$5/5),8))),IF(AA155=2,IF(Z$5&gt;40,44,IF(INT(Z$5/8)-Z$5/8=0,Z$5-1+MIN(INT(Z$5/8),5),Z$5+MIN(INT(Z$5/8),5))),IF(AA155=3,IF(Z$5&gt;40,41,IF(INT(Z$5/13)-Z$5/13=0,Z$5-2+MIN(INT(Z$5/13),3),Z$5-1+MIN(INT(Z$5/13),2))),IF(Z$5&gt;40,IF(AA155&gt;40,0,41-AA155),Z$5+1-AA155)))))</f>
        <v>3</v>
      </c>
      <c r="AC155" s="93"/>
      <c r="AD155" s="94"/>
      <c r="AE155" s="95"/>
      <c r="AF155" s="166"/>
      <c r="AG155" s="167"/>
      <c r="AH155" s="168"/>
      <c r="AI155" s="27"/>
      <c r="AJ155" s="28">
        <v>40</v>
      </c>
      <c r="AK155" s="32">
        <v>1</v>
      </c>
      <c r="AL155" s="21"/>
      <c r="AM155" s="54">
        <f t="shared" si="10"/>
        <v>2</v>
      </c>
      <c r="AN155" s="54">
        <f t="shared" si="13"/>
        <v>1</v>
      </c>
      <c r="AO155" s="56"/>
      <c r="AP155" s="44">
        <f t="shared" si="11"/>
        <v>2</v>
      </c>
      <c r="AQ155" s="16"/>
    </row>
    <row r="156" spans="1:43" s="22" customFormat="1" ht="12.75" customHeight="1">
      <c r="A156" s="259">
        <f>ROW(A156)-8</f>
        <v>148</v>
      </c>
      <c r="B156" s="14" t="s">
        <v>151</v>
      </c>
      <c r="C156" s="50"/>
      <c r="D156" s="41" t="s">
        <v>102</v>
      </c>
      <c r="E156" s="76">
        <v>31350</v>
      </c>
      <c r="F156" s="252">
        <v>94699</v>
      </c>
      <c r="G156" s="235">
        <v>3443</v>
      </c>
      <c r="H156" s="232"/>
      <c r="I156" s="31">
        <f t="shared" si="12"/>
        <v>2</v>
      </c>
      <c r="J156" s="227"/>
      <c r="K156" s="47"/>
      <c r="L156" s="36">
        <v>39</v>
      </c>
      <c r="M156" s="37">
        <f>IF(L156=0,0,IF(L156=1,IF(K$5&gt;40,48,IF(INT(K$5/5)-K$5/5=0,K$5+MIN(INT(K$5/5),8),K$5+1+MIN(INT(K$5/5),8))),IF(L156=2,IF(K$5&gt;40,44,IF(INT(K$5/8)-K$5/8=0,K$5-1+MIN(INT(K$5/8),5),K$5+MIN(INT(K$5/8),5))),IF(L156=3,IF(K$5&gt;40,41,IF(INT(K$5/13)-K$5/13=0,K$5-2+MIN(INT(K$5/13),3),K$5-1+MIN(INT(K$5/13),2))),IF(K$5&gt;40,IF(L156&gt;40,0,41-L156),K$5+1-L156)))))</f>
        <v>2</v>
      </c>
      <c r="N156" s="27"/>
      <c r="O156" s="28"/>
      <c r="P156" s="29"/>
      <c r="Q156" s="27"/>
      <c r="R156" s="28"/>
      <c r="S156" s="29"/>
      <c r="T156" s="27"/>
      <c r="U156" s="28"/>
      <c r="V156" s="30"/>
      <c r="W156" s="27"/>
      <c r="X156" s="28"/>
      <c r="Y156" s="29"/>
      <c r="Z156" s="27"/>
      <c r="AA156" s="28"/>
      <c r="AB156" s="32"/>
      <c r="AC156" s="93"/>
      <c r="AD156" s="94"/>
      <c r="AE156" s="95"/>
      <c r="AF156" s="166"/>
      <c r="AG156" s="167"/>
      <c r="AH156" s="168"/>
      <c r="AI156" s="27"/>
      <c r="AJ156" s="28"/>
      <c r="AK156" s="32"/>
      <c r="AL156" s="21"/>
      <c r="AM156" s="54">
        <f t="shared" si="10"/>
        <v>1</v>
      </c>
      <c r="AN156" s="54">
        <f t="shared" si="13"/>
        <v>1</v>
      </c>
      <c r="AO156" s="56"/>
      <c r="AP156" s="44">
        <f t="shared" si="11"/>
        <v>1</v>
      </c>
      <c r="AQ156" s="16"/>
    </row>
    <row r="157" spans="1:43" s="22" customFormat="1" ht="12.75" customHeight="1">
      <c r="A157" s="259"/>
      <c r="B157" s="59" t="s">
        <v>124</v>
      </c>
      <c r="C157" s="107"/>
      <c r="D157" s="58" t="s">
        <v>117</v>
      </c>
      <c r="E157" s="90">
        <v>30760</v>
      </c>
      <c r="F157" s="254">
        <v>100211</v>
      </c>
      <c r="G157" s="235">
        <v>1724</v>
      </c>
      <c r="H157" s="232"/>
      <c r="I157" s="31">
        <f t="shared" si="12"/>
        <v>2</v>
      </c>
      <c r="J157" s="227"/>
      <c r="K157" s="140"/>
      <c r="L157" s="36"/>
      <c r="M157" s="37"/>
      <c r="N157" s="27"/>
      <c r="O157" s="28">
        <v>9</v>
      </c>
      <c r="P157" s="29">
        <f>IF(O157=0,0,IF(O157=1,IF(N$5&gt;40,48,IF(INT(N$5/5)-N$5/5=0,N$5+MIN(INT(N$5/5),8),N$5+1+MIN(INT(N$5/5),8))),IF(O157=2,IF(N$5&gt;40,44,IF(INT(N$5/8)-N$5/8=0,N$5-1+MIN(INT(N$5/8),5),N$5+MIN(INT(N$5/8),5))),IF(O157=3,IF(N$5&gt;40,41,IF(INT(N$5/13)-N$5/13=0,N$5-2+MIN(INT(N$5/13),3),N$5-1+MIN(INT(N$5/13),2))),IF(N$5&gt;40,IF(O157&gt;40,0,41-O157),N$5+1-O157)))))</f>
        <v>2</v>
      </c>
      <c r="Q157" s="27"/>
      <c r="R157" s="28"/>
      <c r="S157" s="29"/>
      <c r="T157" s="27"/>
      <c r="U157" s="28"/>
      <c r="V157" s="30"/>
      <c r="W157" s="27"/>
      <c r="X157" s="28"/>
      <c r="Y157" s="29"/>
      <c r="Z157" s="27"/>
      <c r="AA157" s="28"/>
      <c r="AB157" s="32"/>
      <c r="AC157" s="93"/>
      <c r="AD157" s="94"/>
      <c r="AE157" s="95"/>
      <c r="AF157" s="166"/>
      <c r="AG157" s="167"/>
      <c r="AH157" s="168"/>
      <c r="AI157" s="27"/>
      <c r="AJ157" s="28"/>
      <c r="AK157" s="32"/>
      <c r="AL157" s="21"/>
      <c r="AM157" s="54">
        <f t="shared" si="10"/>
        <v>1</v>
      </c>
      <c r="AN157" s="54">
        <f t="shared" si="13"/>
        <v>1</v>
      </c>
      <c r="AO157" s="56"/>
      <c r="AP157" s="44">
        <f t="shared" si="11"/>
        <v>1</v>
      </c>
      <c r="AQ157" s="16"/>
    </row>
    <row r="158" spans="1:43" s="22" customFormat="1" ht="12.75" customHeight="1">
      <c r="A158" s="259"/>
      <c r="B158" s="231" t="s">
        <v>462</v>
      </c>
      <c r="C158" s="243"/>
      <c r="D158" s="51" t="s">
        <v>461</v>
      </c>
      <c r="E158" s="75">
        <v>23931</v>
      </c>
      <c r="F158" s="251">
        <v>102540</v>
      </c>
      <c r="G158" s="241" t="s">
        <v>463</v>
      </c>
      <c r="H158" s="232"/>
      <c r="I158" s="31">
        <f t="shared" si="12"/>
        <v>2</v>
      </c>
      <c r="J158" s="227"/>
      <c r="K158" s="141"/>
      <c r="L158" s="36"/>
      <c r="M158" s="37"/>
      <c r="N158" s="27"/>
      <c r="O158" s="28"/>
      <c r="P158" s="29"/>
      <c r="Q158" s="27"/>
      <c r="R158" s="28"/>
      <c r="S158" s="29"/>
      <c r="T158" s="27"/>
      <c r="U158" s="28"/>
      <c r="V158" s="30"/>
      <c r="W158" s="27"/>
      <c r="X158" s="28"/>
      <c r="Y158" s="29"/>
      <c r="Z158" s="27"/>
      <c r="AA158" s="28">
        <v>58</v>
      </c>
      <c r="AB158" s="32">
        <f>IF(AA158=0,0,IF(AA158=1,IF(Z$5&gt;40,48,IF(INT(Z$5/5)-Z$5/5=0,Z$5+MIN(INT(Z$5/5),8),Z$5+1+MIN(INT(Z$5/5),8))),IF(AA158=2,IF(Z$5&gt;40,44,IF(INT(Z$5/8)-Z$5/8=0,Z$5-1+MIN(INT(Z$5/8),5),Z$5+MIN(INT(Z$5/8),5))),IF(AA158=3,IF(Z$5&gt;40,41,IF(INT(Z$5/13)-Z$5/13=0,Z$5-2+MIN(INT(Z$5/13),3),Z$5-1+MIN(INT(Z$5/13),2))),IF(Z$5&gt;40,IF(AA158&gt;40,0,41-AA158),Z$5+1-AA158)))))</f>
        <v>0</v>
      </c>
      <c r="AC158" s="93"/>
      <c r="AD158" s="94"/>
      <c r="AE158" s="95"/>
      <c r="AF158" s="166"/>
      <c r="AG158" s="167"/>
      <c r="AH158" s="168"/>
      <c r="AI158" s="27"/>
      <c r="AJ158" s="28">
        <v>39</v>
      </c>
      <c r="AK158" s="32">
        <f>IF(AJ158=0,0,IF(AJ158=1,IF(AI$5&gt;40,48,IF(INT(AI$5/5)-AI$5/5=0,AI$5+MIN(INT(AI$5/5),8),AI$5+1+MIN(INT(AI$5/5),8))),IF(AJ158=2,IF(AI$5&gt;40,44,IF(INT(AI$5/8)-AI$5/8=0,AI$5-1+MIN(INT(AI$5/8),5),AI$5+MIN(INT(AI$5/8),5))),IF(AJ158=3,IF(AI$5&gt;40,41,IF(INT(AI$5/13)-AI$5/13=0,AI$5-2+MIN(INT(AI$5/13),3),AI$5-1+MIN(INT(AI$5/13),2))),IF(AI$5&gt;40,IF(AJ158&gt;40,0,41-AJ158),AI$5+1-AJ158)))))</f>
        <v>2</v>
      </c>
      <c r="AL158" s="21"/>
      <c r="AM158" s="54">
        <f t="shared" si="10"/>
        <v>2</v>
      </c>
      <c r="AN158" s="54">
        <f t="shared" si="13"/>
        <v>1</v>
      </c>
      <c r="AO158" s="56"/>
      <c r="AP158" s="44">
        <f t="shared" si="11"/>
        <v>2</v>
      </c>
      <c r="AQ158" s="16"/>
    </row>
    <row r="159" spans="1:43" s="22" customFormat="1" ht="12.75" customHeight="1">
      <c r="A159" s="259"/>
      <c r="B159" s="136" t="s">
        <v>403</v>
      </c>
      <c r="C159" s="137" t="s">
        <v>107</v>
      </c>
      <c r="D159" s="41" t="s">
        <v>280</v>
      </c>
      <c r="E159" s="76">
        <v>37793</v>
      </c>
      <c r="F159" s="253">
        <v>102729</v>
      </c>
      <c r="G159" s="235" t="s">
        <v>316</v>
      </c>
      <c r="H159" s="232"/>
      <c r="I159" s="31">
        <f t="shared" si="12"/>
        <v>2</v>
      </c>
      <c r="J159" s="227"/>
      <c r="K159" s="47"/>
      <c r="L159" s="36"/>
      <c r="M159" s="37"/>
      <c r="N159" s="27"/>
      <c r="O159" s="28"/>
      <c r="P159" s="29"/>
      <c r="Q159" s="27"/>
      <c r="R159" s="28"/>
      <c r="S159" s="29"/>
      <c r="T159" s="27"/>
      <c r="U159" s="28"/>
      <c r="V159" s="30"/>
      <c r="W159" s="27"/>
      <c r="X159" s="28"/>
      <c r="Y159" s="29"/>
      <c r="Z159" s="27"/>
      <c r="AA159" s="28">
        <v>39</v>
      </c>
      <c r="AB159" s="32">
        <f>IF(AA159=0,0,IF(AA159=1,IF(Z$5&gt;40,48,IF(INT(Z$5/5)-Z$5/5=0,Z$5+MIN(INT(Z$5/5),8),Z$5+1+MIN(INT(Z$5/5),8))),IF(AA159=2,IF(Z$5&gt;40,44,IF(INT(Z$5/8)-Z$5/8=0,Z$5-1+MIN(INT(Z$5/8),5),Z$5+MIN(INT(Z$5/8),5))),IF(AA159=3,IF(Z$5&gt;40,41,IF(INT(Z$5/13)-Z$5/13=0,Z$5-2+MIN(INT(Z$5/13),3),Z$5-1+MIN(INT(Z$5/13),2))),IF(Z$5&gt;40,IF(AA159&gt;40,0,41-AA159),Z$5+1-AA159)))))</f>
        <v>2</v>
      </c>
      <c r="AC159" s="93"/>
      <c r="AD159" s="94"/>
      <c r="AE159" s="95"/>
      <c r="AF159" s="166"/>
      <c r="AG159" s="167"/>
      <c r="AH159" s="168"/>
      <c r="AI159" s="27"/>
      <c r="AJ159" s="28"/>
      <c r="AK159" s="32"/>
      <c r="AL159" s="21"/>
      <c r="AM159" s="54">
        <f t="shared" si="10"/>
        <v>1</v>
      </c>
      <c r="AN159" s="54">
        <f t="shared" si="13"/>
        <v>1</v>
      </c>
      <c r="AO159" s="56"/>
      <c r="AP159" s="44">
        <f t="shared" si="11"/>
        <v>1</v>
      </c>
      <c r="AQ159" s="16"/>
    </row>
    <row r="160" spans="1:43" s="22" customFormat="1" ht="12.75" customHeight="1">
      <c r="A160" s="259"/>
      <c r="B160" s="14" t="s">
        <v>276</v>
      </c>
      <c r="C160" s="50"/>
      <c r="D160" s="51" t="s">
        <v>101</v>
      </c>
      <c r="E160" s="76">
        <v>27335</v>
      </c>
      <c r="F160" s="251">
        <v>103733</v>
      </c>
      <c r="G160" s="235" t="s">
        <v>277</v>
      </c>
      <c r="H160" s="232"/>
      <c r="I160" s="31">
        <f t="shared" si="12"/>
        <v>2</v>
      </c>
      <c r="J160" s="227"/>
      <c r="K160" s="47"/>
      <c r="L160" s="36"/>
      <c r="M160" s="37"/>
      <c r="N160" s="27"/>
      <c r="O160" s="28"/>
      <c r="P160" s="29"/>
      <c r="Q160" s="27"/>
      <c r="R160" s="28"/>
      <c r="S160" s="29"/>
      <c r="T160" s="27"/>
      <c r="U160" s="28"/>
      <c r="V160" s="30"/>
      <c r="W160" s="27"/>
      <c r="X160" s="28"/>
      <c r="Y160" s="29"/>
      <c r="Z160" s="27"/>
      <c r="AA160" s="28"/>
      <c r="AB160" s="32"/>
      <c r="AC160" s="93"/>
      <c r="AD160" s="94">
        <v>18</v>
      </c>
      <c r="AE160" s="95">
        <f>IF(AD160=0,0,IF(AD160=1,IF(AC$5&gt;40,48,IF(INT(AC$5/5)-AC$5/5=0,AC$5+MIN(INT(AC$5/5),8),AC$5+1+MIN(INT(AC$5/5),8))),IF(AD160=2,IF(AC$5&gt;40,44,IF(INT(AC$5/8)-AC$5/8=0,AC$5-1+MIN(INT(AC$5/8),5),AC$5+MIN(INT(AC$5/8),5))),IF(AD160=3,IF(AC$5&gt;40,41,IF(INT(AC$5/13)-AC$5/13=0,AC$5-2+MIN(INT(AC$5/13),3),AC$5-1+MIN(INT(AC$5/13),2))),IF(AC$5&gt;40,IF(AD160&gt;40,0,41-AD160),AC$5+1-AD160)))))</f>
        <v>2</v>
      </c>
      <c r="AF160" s="166"/>
      <c r="AG160" s="167"/>
      <c r="AH160" s="168"/>
      <c r="AI160" s="27"/>
      <c r="AJ160" s="28"/>
      <c r="AK160" s="32"/>
      <c r="AL160" s="21"/>
      <c r="AM160" s="54">
        <f t="shared" si="10"/>
        <v>1</v>
      </c>
      <c r="AN160" s="54">
        <f t="shared" si="13"/>
        <v>1</v>
      </c>
      <c r="AO160" s="56"/>
      <c r="AP160" s="44">
        <f t="shared" si="11"/>
        <v>1</v>
      </c>
      <c r="AQ160" s="16"/>
    </row>
    <row r="161" spans="1:43" s="22" customFormat="1" ht="12.75" customHeight="1">
      <c r="A161" s="259"/>
      <c r="B161" s="38" t="s">
        <v>143</v>
      </c>
      <c r="C161" s="107"/>
      <c r="D161" s="41" t="s">
        <v>130</v>
      </c>
      <c r="E161" s="76">
        <v>30978</v>
      </c>
      <c r="F161" s="252">
        <v>91531</v>
      </c>
      <c r="G161" s="235" t="s">
        <v>150</v>
      </c>
      <c r="H161" s="232"/>
      <c r="I161" s="31">
        <f t="shared" si="12"/>
        <v>2</v>
      </c>
      <c r="J161" s="227"/>
      <c r="K161" s="47"/>
      <c r="L161" s="36"/>
      <c r="M161" s="37"/>
      <c r="N161" s="27"/>
      <c r="O161" s="28"/>
      <c r="P161" s="29"/>
      <c r="Q161" s="27"/>
      <c r="R161" s="28">
        <v>16</v>
      </c>
      <c r="S161" s="29">
        <f>IF(R161=0,0,IF(R161=1,IF(Q$5&gt;40,48,IF(INT(Q$5/5)-Q$5/5=0,Q$5+MIN(INT(Q$5/5),8),Q$5+1+MIN(INT(Q$5/5),8))),IF(R161=2,IF(Q$5&gt;40,44,IF(INT(Q$5/8)-Q$5/8=0,Q$5-1+MIN(INT(Q$5/8),5),Q$5+MIN(INT(Q$5/8),5))),IF(R161=3,IF(Q$5&gt;40,41,IF(INT(Q$5/13)-Q$5/13=0,Q$5-2+MIN(INT(Q$5/13),3),Q$5-1+MIN(INT(Q$5/13),2))),IF(Q$5&gt;40,IF(R161&gt;40,0,41-R161),Q$5+1-R161)))))</f>
        <v>2</v>
      </c>
      <c r="T161" s="27"/>
      <c r="U161" s="28"/>
      <c r="V161" s="30"/>
      <c r="W161" s="27"/>
      <c r="X161" s="28"/>
      <c r="Y161" s="29"/>
      <c r="Z161" s="27"/>
      <c r="AA161" s="28"/>
      <c r="AB161" s="32"/>
      <c r="AC161" s="93"/>
      <c r="AD161" s="94"/>
      <c r="AE161" s="95"/>
      <c r="AF161" s="166"/>
      <c r="AG161" s="167"/>
      <c r="AH161" s="168"/>
      <c r="AI161" s="27"/>
      <c r="AJ161" s="28"/>
      <c r="AK161" s="32"/>
      <c r="AL161" s="21"/>
      <c r="AM161" s="54">
        <f t="shared" si="10"/>
        <v>1</v>
      </c>
      <c r="AN161" s="54">
        <f t="shared" si="13"/>
        <v>1</v>
      </c>
      <c r="AO161" s="56"/>
      <c r="AP161" s="44">
        <f t="shared" si="11"/>
        <v>1</v>
      </c>
      <c r="AQ161" s="16"/>
    </row>
    <row r="162" spans="1:43" s="22" customFormat="1" ht="12.75" customHeight="1">
      <c r="A162" s="85"/>
      <c r="B162" s="14" t="s">
        <v>90</v>
      </c>
      <c r="C162" s="50"/>
      <c r="D162" s="41" t="s">
        <v>101</v>
      </c>
      <c r="E162" s="76">
        <v>26136</v>
      </c>
      <c r="F162" s="252">
        <v>94725</v>
      </c>
      <c r="G162" s="235" t="s">
        <v>243</v>
      </c>
      <c r="H162" s="232"/>
      <c r="I162" s="31">
        <f t="shared" si="12"/>
        <v>2</v>
      </c>
      <c r="J162" s="227"/>
      <c r="K162" s="140"/>
      <c r="L162" s="36">
        <v>55</v>
      </c>
      <c r="M162" s="37">
        <f>IF(L162=0,0,IF(L162=1,IF(K$5&gt;40,48,IF(INT(K$5/5)-K$5/5=0,K$5+MIN(INT(K$5/5),8),K$5+1+MIN(INT(K$5/5),8))),IF(L162=2,IF(K$5&gt;40,44,IF(INT(K$5/8)-K$5/8=0,K$5-1+MIN(INT(K$5/8),5),K$5+MIN(INT(K$5/8),5))),IF(L162=3,IF(K$5&gt;40,41,IF(INT(K$5/13)-K$5/13=0,K$5-2+MIN(INT(K$5/13),3),K$5-1+MIN(INT(K$5/13),2))),IF(K$5&gt;40,IF(L162&gt;40,0,41-L162),K$5+1-L162)))))</f>
        <v>0</v>
      </c>
      <c r="N162" s="27"/>
      <c r="O162" s="28"/>
      <c r="P162" s="29"/>
      <c r="Q162" s="27"/>
      <c r="R162" s="28"/>
      <c r="S162" s="29"/>
      <c r="T162" s="27"/>
      <c r="U162" s="28">
        <v>26</v>
      </c>
      <c r="V162" s="30">
        <f>IF(U162=0,0,IF(U162=1,IF(T$5&gt;40,48,IF(INT(T$5/5)-T$5/5=0,T$5+MIN(INT(T$5/5),8),T$5+1+MIN(INT(T$5/5),8))),IF(U162=2,IF(T$5&gt;40,44,IF(INT(T$5/8)-T$5/8=0,T$5-1+MIN(INT(T$5/8),5),T$5+MIN(INT(T$5/8),5))),IF(U162=3,IF(T$5&gt;40,41,IF(INT(T$5/13)-T$5/13=0,T$5-2+MIN(INT(T$5/13),3),T$5-1+MIN(INT(T$5/13),2))),IF(T$5&gt;40,IF(U162&gt;40,0,41-U162),T$5+1-U162)))))</f>
        <v>2</v>
      </c>
      <c r="W162" s="27"/>
      <c r="X162" s="28"/>
      <c r="Y162" s="29"/>
      <c r="Z162" s="27"/>
      <c r="AA162" s="28"/>
      <c r="AB162" s="32"/>
      <c r="AC162" s="93"/>
      <c r="AD162" s="94"/>
      <c r="AE162" s="95"/>
      <c r="AF162" s="166"/>
      <c r="AG162" s="167"/>
      <c r="AH162" s="168"/>
      <c r="AI162" s="27"/>
      <c r="AJ162" s="28"/>
      <c r="AK162" s="32"/>
      <c r="AL162" s="21"/>
      <c r="AM162" s="54">
        <f t="shared" si="10"/>
        <v>2</v>
      </c>
      <c r="AN162" s="54">
        <f t="shared" si="13"/>
        <v>2</v>
      </c>
      <c r="AO162" s="56"/>
      <c r="AP162" s="44">
        <f t="shared" si="11"/>
        <v>2</v>
      </c>
      <c r="AQ162" s="16"/>
    </row>
    <row r="163" spans="1:43" s="22" customFormat="1" ht="12.75" customHeight="1">
      <c r="A163" s="259">
        <f>ROW(A163)-8</f>
        <v>155</v>
      </c>
      <c r="B163" s="136" t="s">
        <v>407</v>
      </c>
      <c r="C163" s="139"/>
      <c r="D163" s="41" t="s">
        <v>280</v>
      </c>
      <c r="E163" s="76">
        <v>26855</v>
      </c>
      <c r="F163" s="253">
        <v>102685</v>
      </c>
      <c r="G163" s="235" t="s">
        <v>320</v>
      </c>
      <c r="H163" s="232"/>
      <c r="I163" s="31">
        <f t="shared" si="12"/>
        <v>1</v>
      </c>
      <c r="J163" s="227"/>
      <c r="K163" s="47"/>
      <c r="L163" s="36"/>
      <c r="M163" s="37"/>
      <c r="N163" s="27"/>
      <c r="O163" s="28"/>
      <c r="P163" s="29"/>
      <c r="Q163" s="27"/>
      <c r="R163" s="28"/>
      <c r="S163" s="29"/>
      <c r="T163" s="27"/>
      <c r="U163" s="28"/>
      <c r="V163" s="29"/>
      <c r="W163" s="27"/>
      <c r="X163" s="28"/>
      <c r="Y163" s="29"/>
      <c r="Z163" s="27"/>
      <c r="AA163" s="28">
        <v>43</v>
      </c>
      <c r="AB163" s="32">
        <f>IF(AA163=0,0,IF(AA163=1,IF(Z$5&gt;40,48,IF(INT(Z$5/5)-Z$5/5=0,Z$5+MIN(INT(Z$5/5),8),Z$5+1+MIN(INT(Z$5/5),8))),IF(AA163=2,IF(Z$5&gt;40,44,IF(INT(Z$5/8)-Z$5/8=0,Z$5-1+MIN(INT(Z$5/8),5),Z$5+MIN(INT(Z$5/8),5))),IF(AA163=3,IF(Z$5&gt;40,41,IF(INT(Z$5/13)-Z$5/13=0,Z$5-2+MIN(INT(Z$5/13),3),Z$5-1+MIN(INT(Z$5/13),2))),IF(Z$5&gt;40,IF(AA163&gt;40,0,41-AA163),Z$5+1-AA163)))))</f>
        <v>0</v>
      </c>
      <c r="AC163" s="93"/>
      <c r="AD163" s="94"/>
      <c r="AE163" s="95"/>
      <c r="AF163" s="166"/>
      <c r="AG163" s="167"/>
      <c r="AH163" s="168"/>
      <c r="AI163" s="27"/>
      <c r="AJ163" s="28">
        <v>40</v>
      </c>
      <c r="AK163" s="32">
        <v>1</v>
      </c>
      <c r="AL163" s="21"/>
      <c r="AM163" s="54">
        <f t="shared" si="10"/>
        <v>2</v>
      </c>
      <c r="AN163" s="54">
        <f t="shared" si="13"/>
        <v>1</v>
      </c>
      <c r="AO163" s="56"/>
      <c r="AP163" s="44">
        <f t="shared" si="11"/>
        <v>2</v>
      </c>
      <c r="AQ163" s="16"/>
    </row>
    <row r="164" spans="1:256" s="22" customFormat="1" ht="12.75" customHeight="1">
      <c r="A164" s="259"/>
      <c r="B164" s="136" t="s">
        <v>430</v>
      </c>
      <c r="C164" s="138"/>
      <c r="D164" s="41" t="s">
        <v>280</v>
      </c>
      <c r="E164" s="76">
        <v>26455</v>
      </c>
      <c r="F164" s="253">
        <v>102717</v>
      </c>
      <c r="G164" s="239" t="s">
        <v>341</v>
      </c>
      <c r="H164" s="232"/>
      <c r="I164" s="31">
        <f t="shared" si="12"/>
        <v>1</v>
      </c>
      <c r="J164" s="227"/>
      <c r="K164" s="47"/>
      <c r="L164" s="36"/>
      <c r="M164" s="37"/>
      <c r="N164" s="27"/>
      <c r="O164" s="28"/>
      <c r="P164" s="29"/>
      <c r="Q164" s="27"/>
      <c r="R164" s="28"/>
      <c r="S164" s="29"/>
      <c r="T164" s="27"/>
      <c r="U164" s="28"/>
      <c r="V164" s="30"/>
      <c r="W164" s="27"/>
      <c r="X164" s="28"/>
      <c r="Y164" s="29"/>
      <c r="Z164" s="27"/>
      <c r="AA164" s="28">
        <v>60</v>
      </c>
      <c r="AB164" s="32">
        <f>IF(AA164=0,0,IF(AA164=1,IF(Z$5&gt;40,48,IF(INT(Z$5/5)-Z$5/5=0,Z$5+MIN(INT(Z$5/5),8),Z$5+1+MIN(INT(Z$5/5),8))),IF(AA164=2,IF(Z$5&gt;40,44,IF(INT(Z$5/8)-Z$5/8=0,Z$5-1+MIN(INT(Z$5/8),5),Z$5+MIN(INT(Z$5/8),5))),IF(AA164=3,IF(Z$5&gt;40,41,IF(INT(Z$5/13)-Z$5/13=0,Z$5-2+MIN(INT(Z$5/13),3),Z$5-1+MIN(INT(Z$5/13),2))),IF(Z$5&gt;40,IF(AA164&gt;40,0,41-AA164),Z$5+1-AA164)))))</f>
        <v>0</v>
      </c>
      <c r="AC164" s="93"/>
      <c r="AD164" s="94"/>
      <c r="AE164" s="95"/>
      <c r="AF164" s="166"/>
      <c r="AG164" s="167"/>
      <c r="AH164" s="168"/>
      <c r="AI164" s="27"/>
      <c r="AJ164" s="28">
        <v>40</v>
      </c>
      <c r="AK164" s="32">
        <v>1</v>
      </c>
      <c r="AL164" s="21"/>
      <c r="AM164" s="54">
        <f t="shared" si="10"/>
        <v>2</v>
      </c>
      <c r="AN164" s="54">
        <f t="shared" si="13"/>
        <v>1</v>
      </c>
      <c r="AO164" s="56"/>
      <c r="AP164" s="44">
        <f t="shared" si="11"/>
        <v>2</v>
      </c>
      <c r="AQ164" s="16"/>
      <c r="IV164" s="22">
        <f>SUM(A164:IU164)</f>
        <v>129279</v>
      </c>
    </row>
    <row r="165" spans="1:43" s="22" customFormat="1" ht="12.75" customHeight="1">
      <c r="A165" s="259"/>
      <c r="B165" s="14" t="s">
        <v>278</v>
      </c>
      <c r="C165" s="50"/>
      <c r="D165" s="51" t="s">
        <v>101</v>
      </c>
      <c r="E165" s="76">
        <v>28937</v>
      </c>
      <c r="F165" s="251">
        <v>92709</v>
      </c>
      <c r="G165" s="235" t="s">
        <v>279</v>
      </c>
      <c r="H165" s="232"/>
      <c r="I165" s="31">
        <f t="shared" si="12"/>
        <v>1</v>
      </c>
      <c r="J165" s="227"/>
      <c r="K165" s="47"/>
      <c r="L165" s="36"/>
      <c r="M165" s="37"/>
      <c r="N165" s="27"/>
      <c r="O165" s="28"/>
      <c r="P165" s="29"/>
      <c r="Q165" s="27"/>
      <c r="R165" s="28"/>
      <c r="S165" s="29"/>
      <c r="T165" s="27"/>
      <c r="U165" s="28"/>
      <c r="V165" s="30"/>
      <c r="W165" s="27"/>
      <c r="X165" s="28"/>
      <c r="Y165" s="29"/>
      <c r="Z165" s="27"/>
      <c r="AA165" s="28"/>
      <c r="AB165" s="32"/>
      <c r="AC165" s="93"/>
      <c r="AD165" s="94">
        <v>19</v>
      </c>
      <c r="AE165" s="95">
        <f>IF(AD165=0,0,IF(AD165=1,IF(AC$5&gt;40,48,IF(INT(AC$5/5)-AC$5/5=0,AC$5+MIN(INT(AC$5/5),8),AC$5+1+MIN(INT(AC$5/5),8))),IF(AD165=2,IF(AC$5&gt;40,44,IF(INT(AC$5/8)-AC$5/8=0,AC$5-1+MIN(INT(AC$5/8),5),AC$5+MIN(INT(AC$5/8),5))),IF(AD165=3,IF(AC$5&gt;40,41,IF(INT(AC$5/13)-AC$5/13=0,AC$5-2+MIN(INT(AC$5/13),3),AC$5-1+MIN(INT(AC$5/13),2))),IF(AC$5&gt;40,IF(AD165&gt;40,0,41-AD165),AC$5+1-AD165)))))</f>
        <v>1</v>
      </c>
      <c r="AF165" s="166"/>
      <c r="AG165" s="167"/>
      <c r="AH165" s="168"/>
      <c r="AI165" s="27"/>
      <c r="AJ165" s="28"/>
      <c r="AK165" s="32"/>
      <c r="AL165" s="21"/>
      <c r="AM165" s="54">
        <f t="shared" si="10"/>
        <v>1</v>
      </c>
      <c r="AN165" s="54">
        <f t="shared" si="13"/>
        <v>1</v>
      </c>
      <c r="AO165" s="56"/>
      <c r="AP165" s="44">
        <f t="shared" si="11"/>
        <v>1</v>
      </c>
      <c r="AQ165" s="16"/>
    </row>
    <row r="166" spans="1:43" s="22" customFormat="1" ht="12.75" customHeight="1">
      <c r="A166" s="259"/>
      <c r="B166" s="38" t="s">
        <v>144</v>
      </c>
      <c r="C166" s="107"/>
      <c r="D166" s="41" t="s">
        <v>128</v>
      </c>
      <c r="E166" s="76">
        <v>26884</v>
      </c>
      <c r="F166" s="252">
        <v>70883</v>
      </c>
      <c r="G166" s="235" t="s">
        <v>160</v>
      </c>
      <c r="H166" s="232"/>
      <c r="I166" s="31">
        <f t="shared" si="12"/>
        <v>1</v>
      </c>
      <c r="J166" s="227"/>
      <c r="K166" s="140"/>
      <c r="L166" s="36"/>
      <c r="M166" s="37"/>
      <c r="N166" s="27"/>
      <c r="O166" s="28"/>
      <c r="P166" s="29"/>
      <c r="Q166" s="27"/>
      <c r="R166" s="28">
        <v>17</v>
      </c>
      <c r="S166" s="29">
        <f>IF(R166=0,0,IF(R166=1,IF(Q$5&gt;40,48,IF(INT(Q$5/5)-Q$5/5=0,Q$5+MIN(INT(Q$5/5),8),Q$5+1+MIN(INT(Q$5/5),8))),IF(R166=2,IF(Q$5&gt;40,44,IF(INT(Q$5/8)-Q$5/8=0,Q$5-1+MIN(INT(Q$5/8),5),Q$5+MIN(INT(Q$5/8),5))),IF(R166=3,IF(Q$5&gt;40,41,IF(INT(Q$5/13)-Q$5/13=0,Q$5-2+MIN(INT(Q$5/13),3),Q$5-1+MIN(INT(Q$5/13),2))),IF(Q$5&gt;40,IF(R166&gt;40,0,41-R166),Q$5+1-R166)))))</f>
        <v>1</v>
      </c>
      <c r="T166" s="27"/>
      <c r="U166" s="28"/>
      <c r="V166" s="30"/>
      <c r="W166" s="27"/>
      <c r="X166" s="28"/>
      <c r="Y166" s="29"/>
      <c r="Z166" s="27"/>
      <c r="AA166" s="28"/>
      <c r="AB166" s="32"/>
      <c r="AC166" s="93"/>
      <c r="AD166" s="94"/>
      <c r="AE166" s="95"/>
      <c r="AF166" s="166"/>
      <c r="AG166" s="167"/>
      <c r="AH166" s="168"/>
      <c r="AI166" s="27"/>
      <c r="AJ166" s="28"/>
      <c r="AK166" s="32"/>
      <c r="AL166" s="21"/>
      <c r="AM166" s="54">
        <f t="shared" si="10"/>
        <v>1</v>
      </c>
      <c r="AN166" s="54">
        <f t="shared" si="13"/>
        <v>1</v>
      </c>
      <c r="AO166" s="56"/>
      <c r="AP166" s="44">
        <f t="shared" si="11"/>
        <v>1</v>
      </c>
      <c r="AQ166" s="16"/>
    </row>
    <row r="167" spans="1:43" s="22" customFormat="1" ht="12.75" customHeight="1">
      <c r="A167" s="259"/>
      <c r="B167" s="136" t="s">
        <v>441</v>
      </c>
      <c r="C167" s="138"/>
      <c r="D167" s="41" t="s">
        <v>280</v>
      </c>
      <c r="E167" s="76">
        <v>30750</v>
      </c>
      <c r="F167" s="253">
        <v>102641</v>
      </c>
      <c r="G167" s="239" t="s">
        <v>352</v>
      </c>
      <c r="H167" s="232"/>
      <c r="I167" s="31">
        <f t="shared" si="12"/>
        <v>1</v>
      </c>
      <c r="J167" s="227"/>
      <c r="K167" s="47"/>
      <c r="L167" s="36"/>
      <c r="M167" s="37"/>
      <c r="N167" s="27"/>
      <c r="O167" s="28"/>
      <c r="P167" s="29"/>
      <c r="Q167" s="27"/>
      <c r="R167" s="28"/>
      <c r="S167" s="29"/>
      <c r="T167" s="27"/>
      <c r="U167" s="28"/>
      <c r="V167" s="30"/>
      <c r="W167" s="27"/>
      <c r="X167" s="28"/>
      <c r="Y167" s="29"/>
      <c r="Z167" s="27"/>
      <c r="AA167" s="28">
        <v>60</v>
      </c>
      <c r="AB167" s="32">
        <f>IF(AA167=0,0,IF(AA167=1,IF(Z$5&gt;40,48,IF(INT(Z$5/5)-Z$5/5=0,Z$5+MIN(INT(Z$5/5),8),Z$5+1+MIN(INT(Z$5/5),8))),IF(AA167=2,IF(Z$5&gt;40,44,IF(INT(Z$5/8)-Z$5/8=0,Z$5-1+MIN(INT(Z$5/8),5),Z$5+MIN(INT(Z$5/8),5))),IF(AA167=3,IF(Z$5&gt;40,41,IF(INT(Z$5/13)-Z$5/13=0,Z$5-2+MIN(INT(Z$5/13),3),Z$5-1+MIN(INT(Z$5/13),2))),IF(Z$5&gt;40,IF(AA167&gt;40,0,41-AA167),Z$5+1-AA167)))))</f>
        <v>0</v>
      </c>
      <c r="AC167" s="93"/>
      <c r="AD167" s="94"/>
      <c r="AE167" s="95"/>
      <c r="AF167" s="166"/>
      <c r="AG167" s="167"/>
      <c r="AH167" s="168"/>
      <c r="AI167" s="27"/>
      <c r="AJ167" s="28">
        <v>40</v>
      </c>
      <c r="AK167" s="32">
        <v>1</v>
      </c>
      <c r="AL167" s="21"/>
      <c r="AM167" s="54">
        <f t="shared" si="10"/>
        <v>2</v>
      </c>
      <c r="AN167" s="54">
        <f t="shared" si="13"/>
        <v>1</v>
      </c>
      <c r="AO167" s="56"/>
      <c r="AP167" s="44">
        <f t="shared" si="11"/>
        <v>2</v>
      </c>
      <c r="AQ167" s="16"/>
    </row>
    <row r="168" spans="1:43" s="22" customFormat="1" ht="12.75" customHeight="1">
      <c r="A168" s="259"/>
      <c r="B168" s="136" t="s">
        <v>416</v>
      </c>
      <c r="C168" s="137"/>
      <c r="D168" s="41" t="s">
        <v>280</v>
      </c>
      <c r="E168" s="76">
        <v>29658</v>
      </c>
      <c r="F168" s="253">
        <v>102677</v>
      </c>
      <c r="G168" s="240" t="s">
        <v>329</v>
      </c>
      <c r="H168" s="232"/>
      <c r="I168" s="31">
        <f t="shared" si="12"/>
        <v>1</v>
      </c>
      <c r="J168" s="227"/>
      <c r="K168" s="141"/>
      <c r="L168" s="36"/>
      <c r="M168" s="37"/>
      <c r="N168" s="27"/>
      <c r="O168" s="30"/>
      <c r="P168" s="29"/>
      <c r="Q168" s="27"/>
      <c r="R168" s="28"/>
      <c r="S168" s="29"/>
      <c r="T168" s="27"/>
      <c r="U168" s="28"/>
      <c r="V168" s="30"/>
      <c r="W168" s="27"/>
      <c r="X168" s="28"/>
      <c r="Y168" s="29"/>
      <c r="Z168" s="27"/>
      <c r="AA168" s="28">
        <v>52</v>
      </c>
      <c r="AB168" s="32">
        <f>IF(AA168=0,0,IF(AA168=1,IF(Z$5&gt;40,48,IF(INT(Z$5/5)-Z$5/5=0,Z$5+MIN(INT(Z$5/5),8),Z$5+1+MIN(INT(Z$5/5),8))),IF(AA168=2,IF(Z$5&gt;40,44,IF(INT(Z$5/8)-Z$5/8=0,Z$5-1+MIN(INT(Z$5/8),5),Z$5+MIN(INT(Z$5/8),5))),IF(AA168=3,IF(Z$5&gt;40,41,IF(INT(Z$5/13)-Z$5/13=0,Z$5-2+MIN(INT(Z$5/13),3),Z$5-1+MIN(INT(Z$5/13),2))),IF(Z$5&gt;40,IF(AA168&gt;40,0,41-AA168),Z$5+1-AA168)))))</f>
        <v>0</v>
      </c>
      <c r="AC168" s="93"/>
      <c r="AD168" s="94"/>
      <c r="AE168" s="95"/>
      <c r="AF168" s="166"/>
      <c r="AG168" s="167"/>
      <c r="AH168" s="168"/>
      <c r="AI168" s="27"/>
      <c r="AJ168" s="28">
        <v>40</v>
      </c>
      <c r="AK168" s="32">
        <v>1</v>
      </c>
      <c r="AL168" s="21"/>
      <c r="AM168" s="54">
        <f t="shared" si="10"/>
        <v>2</v>
      </c>
      <c r="AN168" s="54">
        <f t="shared" si="13"/>
        <v>1</v>
      </c>
      <c r="AO168" s="56"/>
      <c r="AP168" s="44">
        <f t="shared" si="11"/>
        <v>2</v>
      </c>
      <c r="AQ168" s="16"/>
    </row>
    <row r="169" spans="1:43" s="22" customFormat="1" ht="12.75" customHeight="1">
      <c r="A169" s="85"/>
      <c r="B169" s="57" t="s">
        <v>125</v>
      </c>
      <c r="C169" s="107"/>
      <c r="D169" s="58" t="s">
        <v>117</v>
      </c>
      <c r="E169" s="90">
        <v>35539</v>
      </c>
      <c r="F169" s="254">
        <v>100210</v>
      </c>
      <c r="G169" s="235">
        <v>1723</v>
      </c>
      <c r="H169" s="232"/>
      <c r="I169" s="31">
        <f t="shared" si="12"/>
        <v>1</v>
      </c>
      <c r="J169" s="227"/>
      <c r="K169" s="47"/>
      <c r="L169" s="36"/>
      <c r="M169" s="37"/>
      <c r="N169" s="27"/>
      <c r="O169" s="28">
        <v>10</v>
      </c>
      <c r="P169" s="29">
        <f>IF(O169=0,0,IF(O169=1,IF(N$5&gt;40,48,IF(INT(N$5/5)-N$5/5=0,N$5+MIN(INT(N$5/5),8),N$5+1+MIN(INT(N$5/5),8))),IF(O169=2,IF(N$5&gt;40,44,IF(INT(N$5/8)-N$5/8=0,N$5-1+MIN(INT(N$5/8),5),N$5+MIN(INT(N$5/8),5))),IF(O169=3,IF(N$5&gt;40,41,IF(INT(N$5/13)-N$5/13=0,N$5-2+MIN(INT(N$5/13),3),N$5-1+MIN(INT(N$5/13),2))),IF(N$5&gt;40,IF(O169&gt;40,0,41-O169),N$5+1-O169)))))</f>
        <v>1</v>
      </c>
      <c r="Q169" s="27"/>
      <c r="R169" s="28"/>
      <c r="S169" s="30"/>
      <c r="T169" s="27"/>
      <c r="U169" s="28"/>
      <c r="V169" s="30"/>
      <c r="W169" s="27"/>
      <c r="X169" s="28"/>
      <c r="Y169" s="29"/>
      <c r="Z169" s="27"/>
      <c r="AA169" s="28"/>
      <c r="AB169" s="32"/>
      <c r="AC169" s="93"/>
      <c r="AD169" s="94"/>
      <c r="AE169" s="95"/>
      <c r="AF169" s="166"/>
      <c r="AG169" s="167"/>
      <c r="AH169" s="168"/>
      <c r="AI169" s="27"/>
      <c r="AJ169" s="28"/>
      <c r="AK169" s="32"/>
      <c r="AL169" s="21"/>
      <c r="AM169" s="54">
        <f t="shared" si="10"/>
        <v>1</v>
      </c>
      <c r="AN169" s="54">
        <f t="shared" si="13"/>
        <v>1</v>
      </c>
      <c r="AO169" s="56"/>
      <c r="AP169" s="44">
        <f t="shared" si="11"/>
        <v>1</v>
      </c>
      <c r="AQ169" s="16"/>
    </row>
    <row r="170" spans="1:43" s="22" customFormat="1" ht="12.75" customHeight="1">
      <c r="A170" s="259">
        <f>ROW(A170)-8</f>
        <v>162</v>
      </c>
      <c r="B170" s="14" t="s">
        <v>162</v>
      </c>
      <c r="C170" s="50"/>
      <c r="D170" s="41" t="s">
        <v>101</v>
      </c>
      <c r="E170" s="75">
        <v>26595</v>
      </c>
      <c r="F170" s="252">
        <v>91319</v>
      </c>
      <c r="G170" s="235" t="s">
        <v>163</v>
      </c>
      <c r="H170" s="232"/>
      <c r="I170" s="31">
        <f t="shared" si="12"/>
        <v>0</v>
      </c>
      <c r="J170" s="227"/>
      <c r="K170" s="47"/>
      <c r="L170" s="36">
        <v>43</v>
      </c>
      <c r="M170" s="37">
        <f aca="true" t="shared" si="14" ref="M170:M190">IF(L170=0,0,IF(L170=1,IF(K$5&gt;40,48,IF(INT(K$5/5)-K$5/5=0,K$5+MIN(INT(K$5/5),8),K$5+1+MIN(INT(K$5/5),8))),IF(L170=2,IF(K$5&gt;40,44,IF(INT(K$5/8)-K$5/8=0,K$5-1+MIN(INT(K$5/8),5),K$5+MIN(INT(K$5/8),5))),IF(L170=3,IF(K$5&gt;40,41,IF(INT(K$5/13)-K$5/13=0,K$5-2+MIN(INT(K$5/13),3),K$5-1+MIN(INT(K$5/13),2))),IF(K$5&gt;40,IF(L170&gt;40,0,41-L170),K$5+1-L170)))))</f>
        <v>0</v>
      </c>
      <c r="N170" s="27"/>
      <c r="O170" s="28"/>
      <c r="P170" s="29"/>
      <c r="Q170" s="27"/>
      <c r="R170" s="28"/>
      <c r="S170" s="29"/>
      <c r="T170" s="27"/>
      <c r="U170" s="28"/>
      <c r="V170" s="30"/>
      <c r="W170" s="27"/>
      <c r="X170" s="28"/>
      <c r="Y170" s="29"/>
      <c r="Z170" s="27"/>
      <c r="AA170" s="28"/>
      <c r="AB170" s="32"/>
      <c r="AC170" s="93"/>
      <c r="AD170" s="94"/>
      <c r="AE170" s="95"/>
      <c r="AF170" s="166"/>
      <c r="AG170" s="167"/>
      <c r="AH170" s="168"/>
      <c r="AI170" s="27"/>
      <c r="AJ170" s="28"/>
      <c r="AK170" s="32"/>
      <c r="AL170" s="21"/>
      <c r="AM170" s="54">
        <f t="shared" si="10"/>
        <v>1</v>
      </c>
      <c r="AN170" s="54">
        <f t="shared" si="13"/>
        <v>1</v>
      </c>
      <c r="AO170" s="56"/>
      <c r="AP170" s="44">
        <f t="shared" si="11"/>
        <v>1</v>
      </c>
      <c r="AQ170" s="16"/>
    </row>
    <row r="171" spans="1:43" s="22" customFormat="1" ht="12.75" customHeight="1">
      <c r="A171" s="259"/>
      <c r="B171" s="242" t="s">
        <v>79</v>
      </c>
      <c r="C171" s="50"/>
      <c r="D171" s="41" t="s">
        <v>101</v>
      </c>
      <c r="E171" s="76">
        <v>24572</v>
      </c>
      <c r="F171" s="252">
        <v>93868</v>
      </c>
      <c r="G171" s="235" t="s">
        <v>229</v>
      </c>
      <c r="H171" s="232"/>
      <c r="I171" s="31">
        <f t="shared" si="12"/>
        <v>0</v>
      </c>
      <c r="J171" s="227"/>
      <c r="K171" s="47"/>
      <c r="L171" s="36">
        <v>55</v>
      </c>
      <c r="M171" s="37">
        <f t="shared" si="14"/>
        <v>0</v>
      </c>
      <c r="N171" s="27"/>
      <c r="O171" s="28"/>
      <c r="P171" s="29"/>
      <c r="Q171" s="27"/>
      <c r="R171" s="28"/>
      <c r="S171" s="29"/>
      <c r="T171" s="27"/>
      <c r="U171" s="28"/>
      <c r="V171" s="30"/>
      <c r="W171" s="27"/>
      <c r="X171" s="28"/>
      <c r="Y171" s="29"/>
      <c r="Z171" s="27"/>
      <c r="AA171" s="28"/>
      <c r="AB171" s="32"/>
      <c r="AC171" s="93"/>
      <c r="AD171" s="94"/>
      <c r="AE171" s="95"/>
      <c r="AF171" s="166"/>
      <c r="AG171" s="167"/>
      <c r="AH171" s="168"/>
      <c r="AI171" s="27"/>
      <c r="AJ171" s="28"/>
      <c r="AK171" s="32"/>
      <c r="AL171" s="21"/>
      <c r="AM171" s="54">
        <f t="shared" si="10"/>
        <v>1</v>
      </c>
      <c r="AN171" s="54">
        <f t="shared" si="13"/>
        <v>1</v>
      </c>
      <c r="AO171" s="56"/>
      <c r="AP171" s="44">
        <f t="shared" si="11"/>
        <v>1</v>
      </c>
      <c r="AQ171" s="16"/>
    </row>
    <row r="172" spans="1:43" s="22" customFormat="1" ht="12.75" customHeight="1">
      <c r="A172" s="259"/>
      <c r="B172" s="14" t="s">
        <v>65</v>
      </c>
      <c r="C172" s="60"/>
      <c r="D172" s="41" t="s">
        <v>101</v>
      </c>
      <c r="E172" s="75">
        <v>27172</v>
      </c>
      <c r="F172" s="252">
        <v>91014</v>
      </c>
      <c r="G172" s="235" t="s">
        <v>213</v>
      </c>
      <c r="H172" s="232"/>
      <c r="I172" s="31">
        <f t="shared" si="12"/>
        <v>0</v>
      </c>
      <c r="J172" s="227"/>
      <c r="K172" s="47"/>
      <c r="L172" s="36">
        <v>55</v>
      </c>
      <c r="M172" s="37">
        <f t="shared" si="14"/>
        <v>0</v>
      </c>
      <c r="N172" s="27"/>
      <c r="O172" s="28"/>
      <c r="P172" s="29"/>
      <c r="Q172" s="27"/>
      <c r="R172" s="28"/>
      <c r="S172" s="29"/>
      <c r="T172" s="27"/>
      <c r="U172" s="28"/>
      <c r="V172" s="29"/>
      <c r="W172" s="27"/>
      <c r="X172" s="28"/>
      <c r="Y172" s="29"/>
      <c r="Z172" s="27"/>
      <c r="AA172" s="28"/>
      <c r="AB172" s="32"/>
      <c r="AC172" s="93"/>
      <c r="AD172" s="94"/>
      <c r="AE172" s="95"/>
      <c r="AF172" s="166"/>
      <c r="AG172" s="167"/>
      <c r="AH172" s="168"/>
      <c r="AI172" s="27"/>
      <c r="AJ172" s="28"/>
      <c r="AK172" s="32"/>
      <c r="AL172" s="21"/>
      <c r="AM172" s="54">
        <f t="shared" si="10"/>
        <v>1</v>
      </c>
      <c r="AN172" s="54">
        <f t="shared" si="13"/>
        <v>1</v>
      </c>
      <c r="AO172" s="56"/>
      <c r="AP172" s="44">
        <f t="shared" si="11"/>
        <v>1</v>
      </c>
      <c r="AQ172" s="16"/>
    </row>
    <row r="173" spans="1:43" s="22" customFormat="1" ht="12.75" customHeight="1">
      <c r="A173" s="259"/>
      <c r="B173" s="14" t="s">
        <v>94</v>
      </c>
      <c r="C173" s="60"/>
      <c r="D173" s="41" t="s">
        <v>101</v>
      </c>
      <c r="E173" s="76">
        <v>29451</v>
      </c>
      <c r="F173" s="252">
        <v>92433</v>
      </c>
      <c r="G173" s="235" t="s">
        <v>247</v>
      </c>
      <c r="H173" s="232"/>
      <c r="I173" s="31">
        <f t="shared" si="12"/>
        <v>0</v>
      </c>
      <c r="J173" s="227"/>
      <c r="K173" s="47"/>
      <c r="L173" s="36">
        <v>55</v>
      </c>
      <c r="M173" s="37">
        <f t="shared" si="14"/>
        <v>0</v>
      </c>
      <c r="N173" s="27"/>
      <c r="O173" s="28"/>
      <c r="P173" s="29"/>
      <c r="Q173" s="27"/>
      <c r="R173" s="28"/>
      <c r="S173" s="29"/>
      <c r="T173" s="27"/>
      <c r="U173" s="28"/>
      <c r="V173" s="33"/>
      <c r="W173" s="27"/>
      <c r="X173" s="28"/>
      <c r="Y173" s="29"/>
      <c r="Z173" s="27"/>
      <c r="AA173" s="28"/>
      <c r="AB173" s="32"/>
      <c r="AC173" s="93"/>
      <c r="AD173" s="94"/>
      <c r="AE173" s="95"/>
      <c r="AF173" s="166"/>
      <c r="AG173" s="167"/>
      <c r="AH173" s="168"/>
      <c r="AI173" s="27"/>
      <c r="AJ173" s="28"/>
      <c r="AK173" s="32"/>
      <c r="AL173" s="21"/>
      <c r="AM173" s="54">
        <f t="shared" si="10"/>
        <v>1</v>
      </c>
      <c r="AN173" s="54">
        <f t="shared" si="13"/>
        <v>1</v>
      </c>
      <c r="AO173" s="56"/>
      <c r="AP173" s="44">
        <f t="shared" si="11"/>
        <v>1</v>
      </c>
      <c r="AQ173" s="16"/>
    </row>
    <row r="174" spans="1:43" s="22" customFormat="1" ht="12.75" customHeight="1">
      <c r="A174" s="259"/>
      <c r="B174" s="14" t="s">
        <v>73</v>
      </c>
      <c r="C174" s="60"/>
      <c r="D174" s="41" t="s">
        <v>101</v>
      </c>
      <c r="E174" s="76">
        <v>33226</v>
      </c>
      <c r="F174" s="252">
        <v>90755</v>
      </c>
      <c r="G174" s="235" t="s">
        <v>220</v>
      </c>
      <c r="H174" s="232"/>
      <c r="I174" s="31">
        <f t="shared" si="12"/>
        <v>0</v>
      </c>
      <c r="J174" s="227"/>
      <c r="K174" s="47"/>
      <c r="L174" s="36">
        <v>55</v>
      </c>
      <c r="M174" s="37">
        <f t="shared" si="14"/>
        <v>0</v>
      </c>
      <c r="N174" s="27"/>
      <c r="O174" s="28"/>
      <c r="P174" s="29"/>
      <c r="Q174" s="27"/>
      <c r="R174" s="28"/>
      <c r="S174" s="29"/>
      <c r="T174" s="27"/>
      <c r="U174" s="28"/>
      <c r="V174" s="33"/>
      <c r="W174" s="27"/>
      <c r="X174" s="28"/>
      <c r="Y174" s="29"/>
      <c r="Z174" s="27"/>
      <c r="AA174" s="28"/>
      <c r="AB174" s="32"/>
      <c r="AC174" s="93"/>
      <c r="AD174" s="94"/>
      <c r="AE174" s="95"/>
      <c r="AF174" s="166"/>
      <c r="AG174" s="167"/>
      <c r="AH174" s="168"/>
      <c r="AI174" s="27"/>
      <c r="AJ174" s="28"/>
      <c r="AK174" s="32"/>
      <c r="AL174" s="21"/>
      <c r="AM174" s="54">
        <f t="shared" si="10"/>
        <v>1</v>
      </c>
      <c r="AN174" s="54">
        <f t="shared" si="13"/>
        <v>1</v>
      </c>
      <c r="AO174" s="56"/>
      <c r="AP174" s="44">
        <f t="shared" si="11"/>
        <v>1</v>
      </c>
      <c r="AQ174" s="16"/>
    </row>
    <row r="175" spans="1:43" s="22" customFormat="1" ht="12.75" customHeight="1">
      <c r="A175" s="259"/>
      <c r="B175" s="14" t="s">
        <v>66</v>
      </c>
      <c r="C175" s="60"/>
      <c r="D175" s="41" t="s">
        <v>101</v>
      </c>
      <c r="E175" s="76">
        <v>28756</v>
      </c>
      <c r="F175" s="252">
        <v>91722</v>
      </c>
      <c r="G175" s="235" t="s">
        <v>214</v>
      </c>
      <c r="H175" s="232"/>
      <c r="I175" s="31">
        <f t="shared" si="12"/>
        <v>0</v>
      </c>
      <c r="J175" s="227"/>
      <c r="K175" s="140"/>
      <c r="L175" s="36">
        <v>55</v>
      </c>
      <c r="M175" s="37">
        <f t="shared" si="14"/>
        <v>0</v>
      </c>
      <c r="N175" s="27"/>
      <c r="O175" s="28"/>
      <c r="P175" s="29"/>
      <c r="Q175" s="27"/>
      <c r="R175" s="28"/>
      <c r="S175" s="29"/>
      <c r="T175" s="27"/>
      <c r="U175" s="28"/>
      <c r="V175" s="33"/>
      <c r="W175" s="27"/>
      <c r="X175" s="28"/>
      <c r="Y175" s="29"/>
      <c r="Z175" s="27"/>
      <c r="AA175" s="28"/>
      <c r="AB175" s="32"/>
      <c r="AC175" s="93"/>
      <c r="AD175" s="94"/>
      <c r="AE175" s="95"/>
      <c r="AF175" s="166"/>
      <c r="AG175" s="167"/>
      <c r="AH175" s="168"/>
      <c r="AI175" s="27"/>
      <c r="AJ175" s="28"/>
      <c r="AK175" s="32"/>
      <c r="AL175" s="21"/>
      <c r="AM175" s="54">
        <f t="shared" si="10"/>
        <v>1</v>
      </c>
      <c r="AN175" s="54">
        <f t="shared" si="13"/>
        <v>1</v>
      </c>
      <c r="AO175" s="56"/>
      <c r="AP175" s="44">
        <f t="shared" si="11"/>
        <v>1</v>
      </c>
      <c r="AQ175" s="16"/>
    </row>
    <row r="176" spans="1:43" s="22" customFormat="1" ht="12.75" customHeight="1">
      <c r="A176" s="259"/>
      <c r="B176" s="14" t="s">
        <v>92</v>
      </c>
      <c r="C176" s="60"/>
      <c r="D176" s="41" t="s">
        <v>101</v>
      </c>
      <c r="E176" s="75">
        <v>25417</v>
      </c>
      <c r="F176" s="252">
        <v>92432</v>
      </c>
      <c r="G176" s="235" t="s">
        <v>245</v>
      </c>
      <c r="H176" s="232"/>
      <c r="I176" s="31">
        <f t="shared" si="12"/>
        <v>0</v>
      </c>
      <c r="J176" s="227"/>
      <c r="K176" s="47"/>
      <c r="L176" s="36">
        <v>55</v>
      </c>
      <c r="M176" s="37">
        <f t="shared" si="14"/>
        <v>0</v>
      </c>
      <c r="N176" s="27"/>
      <c r="O176" s="28"/>
      <c r="P176" s="29"/>
      <c r="Q176" s="27"/>
      <c r="R176" s="28"/>
      <c r="S176" s="29"/>
      <c r="T176" s="27"/>
      <c r="U176" s="28"/>
      <c r="V176" s="29"/>
      <c r="W176" s="27"/>
      <c r="X176" s="28"/>
      <c r="Y176" s="29"/>
      <c r="Z176" s="27"/>
      <c r="AA176" s="28"/>
      <c r="AB176" s="32"/>
      <c r="AC176" s="93"/>
      <c r="AD176" s="94"/>
      <c r="AE176" s="95"/>
      <c r="AF176" s="166"/>
      <c r="AG176" s="167"/>
      <c r="AH176" s="168"/>
      <c r="AI176" s="27"/>
      <c r="AJ176" s="28"/>
      <c r="AK176" s="32"/>
      <c r="AL176" s="21"/>
      <c r="AM176" s="54">
        <f t="shared" si="10"/>
        <v>1</v>
      </c>
      <c r="AN176" s="54">
        <f t="shared" si="13"/>
        <v>1</v>
      </c>
      <c r="AO176" s="56"/>
      <c r="AP176" s="44">
        <f t="shared" si="11"/>
        <v>1</v>
      </c>
      <c r="AQ176" s="16"/>
    </row>
    <row r="177" spans="1:43" s="22" customFormat="1" ht="12.75" customHeight="1">
      <c r="A177" s="259"/>
      <c r="B177" s="14" t="s">
        <v>64</v>
      </c>
      <c r="C177" s="60"/>
      <c r="D177" s="41" t="s">
        <v>101</v>
      </c>
      <c r="E177" s="76">
        <v>23113</v>
      </c>
      <c r="F177" s="252">
        <v>90761</v>
      </c>
      <c r="G177" s="235" t="s">
        <v>212</v>
      </c>
      <c r="H177" s="232"/>
      <c r="I177" s="31">
        <f t="shared" si="12"/>
        <v>0</v>
      </c>
      <c r="J177" s="227"/>
      <c r="K177" s="47"/>
      <c r="L177" s="36">
        <v>55</v>
      </c>
      <c r="M177" s="37">
        <f t="shared" si="14"/>
        <v>0</v>
      </c>
      <c r="N177" s="27"/>
      <c r="O177" s="28"/>
      <c r="P177" s="29"/>
      <c r="Q177" s="27"/>
      <c r="R177" s="28"/>
      <c r="S177" s="29"/>
      <c r="T177" s="27"/>
      <c r="U177" s="28"/>
      <c r="V177" s="30"/>
      <c r="W177" s="27"/>
      <c r="X177" s="28"/>
      <c r="Y177" s="29"/>
      <c r="Z177" s="27"/>
      <c r="AA177" s="28"/>
      <c r="AB177" s="29"/>
      <c r="AC177" s="93"/>
      <c r="AD177" s="94"/>
      <c r="AE177" s="95"/>
      <c r="AF177" s="166"/>
      <c r="AG177" s="167"/>
      <c r="AH177" s="168"/>
      <c r="AI177" s="27"/>
      <c r="AJ177" s="28"/>
      <c r="AK177" s="32"/>
      <c r="AL177" s="21"/>
      <c r="AM177" s="54">
        <f t="shared" si="10"/>
        <v>1</v>
      </c>
      <c r="AN177" s="54">
        <f t="shared" si="13"/>
        <v>1</v>
      </c>
      <c r="AO177" s="56"/>
      <c r="AP177" s="44">
        <f t="shared" si="11"/>
        <v>1</v>
      </c>
      <c r="AQ177" s="16"/>
    </row>
    <row r="178" spans="1:43" s="22" customFormat="1" ht="12.75" customHeight="1">
      <c r="A178" s="259"/>
      <c r="B178" s="14" t="s">
        <v>68</v>
      </c>
      <c r="C178" s="60"/>
      <c r="D178" s="41" t="s">
        <v>101</v>
      </c>
      <c r="E178" s="76">
        <v>31736</v>
      </c>
      <c r="F178" s="252">
        <v>91322</v>
      </c>
      <c r="G178" s="235" t="s">
        <v>216</v>
      </c>
      <c r="H178" s="232"/>
      <c r="I178" s="31">
        <f t="shared" si="12"/>
        <v>0</v>
      </c>
      <c r="J178" s="227"/>
      <c r="K178" s="47"/>
      <c r="L178" s="36">
        <v>55</v>
      </c>
      <c r="M178" s="37">
        <f t="shared" si="14"/>
        <v>0</v>
      </c>
      <c r="N178" s="27"/>
      <c r="O178" s="28"/>
      <c r="P178" s="29"/>
      <c r="Q178" s="27"/>
      <c r="R178" s="28"/>
      <c r="S178" s="29"/>
      <c r="T178" s="27"/>
      <c r="U178" s="28"/>
      <c r="V178" s="30"/>
      <c r="W178" s="27"/>
      <c r="X178" s="28"/>
      <c r="Y178" s="29"/>
      <c r="Z178" s="27"/>
      <c r="AA178" s="28"/>
      <c r="AB178" s="29"/>
      <c r="AC178" s="93"/>
      <c r="AD178" s="94"/>
      <c r="AE178" s="95"/>
      <c r="AF178" s="166"/>
      <c r="AG178" s="167"/>
      <c r="AH178" s="168"/>
      <c r="AI178" s="27"/>
      <c r="AJ178" s="28"/>
      <c r="AK178" s="32"/>
      <c r="AL178" s="21"/>
      <c r="AM178" s="54">
        <f t="shared" si="10"/>
        <v>1</v>
      </c>
      <c r="AN178" s="54">
        <f t="shared" si="13"/>
        <v>1</v>
      </c>
      <c r="AO178" s="56"/>
      <c r="AP178" s="44">
        <f t="shared" si="11"/>
        <v>1</v>
      </c>
      <c r="AQ178" s="16"/>
    </row>
    <row r="179" spans="1:43" s="22" customFormat="1" ht="12.75" customHeight="1">
      <c r="A179" s="259"/>
      <c r="B179" s="14" t="s">
        <v>72</v>
      </c>
      <c r="C179" s="60"/>
      <c r="D179" s="41" t="s">
        <v>101</v>
      </c>
      <c r="E179" s="75">
        <v>30407</v>
      </c>
      <c r="F179" s="252">
        <v>90754</v>
      </c>
      <c r="G179" s="235" t="s">
        <v>219</v>
      </c>
      <c r="H179" s="232"/>
      <c r="I179" s="31">
        <f t="shared" si="12"/>
        <v>0</v>
      </c>
      <c r="J179" s="227"/>
      <c r="K179" s="47"/>
      <c r="L179" s="36">
        <v>55</v>
      </c>
      <c r="M179" s="37">
        <f t="shared" si="14"/>
        <v>0</v>
      </c>
      <c r="N179" s="27"/>
      <c r="O179" s="28"/>
      <c r="P179" s="29"/>
      <c r="Q179" s="27"/>
      <c r="R179" s="28"/>
      <c r="S179" s="29"/>
      <c r="T179" s="27"/>
      <c r="U179" s="28"/>
      <c r="V179" s="30"/>
      <c r="W179" s="27"/>
      <c r="X179" s="28"/>
      <c r="Y179" s="29"/>
      <c r="Z179" s="27"/>
      <c r="AA179" s="28"/>
      <c r="AB179" s="29"/>
      <c r="AC179" s="93"/>
      <c r="AD179" s="94"/>
      <c r="AE179" s="95"/>
      <c r="AF179" s="166"/>
      <c r="AG179" s="167"/>
      <c r="AH179" s="168"/>
      <c r="AI179" s="27"/>
      <c r="AJ179" s="28"/>
      <c r="AK179" s="32"/>
      <c r="AL179" s="21"/>
      <c r="AM179" s="54">
        <f t="shared" si="10"/>
        <v>1</v>
      </c>
      <c r="AN179" s="54">
        <f t="shared" si="13"/>
        <v>1</v>
      </c>
      <c r="AO179" s="56"/>
      <c r="AP179" s="44">
        <f t="shared" si="11"/>
        <v>1</v>
      </c>
      <c r="AQ179" s="16"/>
    </row>
    <row r="180" spans="1:43" s="22" customFormat="1" ht="12.75" customHeight="1">
      <c r="A180" s="259"/>
      <c r="B180" s="14" t="s">
        <v>97</v>
      </c>
      <c r="C180" s="60"/>
      <c r="D180" s="41" t="s">
        <v>101</v>
      </c>
      <c r="E180" s="76">
        <v>33227</v>
      </c>
      <c r="F180" s="252">
        <v>90763</v>
      </c>
      <c r="G180" s="235" t="s">
        <v>223</v>
      </c>
      <c r="H180" s="232"/>
      <c r="I180" s="31">
        <f t="shared" si="12"/>
        <v>0</v>
      </c>
      <c r="J180" s="227"/>
      <c r="K180" s="47"/>
      <c r="L180" s="36">
        <v>55</v>
      </c>
      <c r="M180" s="37">
        <f t="shared" si="14"/>
        <v>0</v>
      </c>
      <c r="N180" s="27"/>
      <c r="O180" s="28"/>
      <c r="P180" s="29"/>
      <c r="Q180" s="27"/>
      <c r="R180" s="28"/>
      <c r="S180" s="29"/>
      <c r="T180" s="27"/>
      <c r="U180" s="28"/>
      <c r="V180" s="29"/>
      <c r="W180" s="27"/>
      <c r="X180" s="28"/>
      <c r="Y180" s="29"/>
      <c r="Z180" s="27"/>
      <c r="AA180" s="28"/>
      <c r="AB180" s="29"/>
      <c r="AC180" s="93"/>
      <c r="AD180" s="94"/>
      <c r="AE180" s="95"/>
      <c r="AF180" s="166"/>
      <c r="AG180" s="167"/>
      <c r="AH180" s="168"/>
      <c r="AI180" s="27"/>
      <c r="AJ180" s="28"/>
      <c r="AK180" s="32"/>
      <c r="AL180" s="21"/>
      <c r="AM180" s="54">
        <f t="shared" si="10"/>
        <v>1</v>
      </c>
      <c r="AN180" s="54">
        <f t="shared" si="13"/>
        <v>1</v>
      </c>
      <c r="AO180" s="56"/>
      <c r="AP180" s="44">
        <f t="shared" si="11"/>
        <v>1</v>
      </c>
      <c r="AQ180" s="16"/>
    </row>
    <row r="181" spans="1:43" s="22" customFormat="1" ht="12.75" customHeight="1">
      <c r="A181" s="259"/>
      <c r="B181" s="14" t="s">
        <v>77</v>
      </c>
      <c r="C181" s="60"/>
      <c r="D181" s="41" t="s">
        <v>101</v>
      </c>
      <c r="E181" s="76">
        <v>29236</v>
      </c>
      <c r="F181" s="252">
        <v>91714</v>
      </c>
      <c r="G181" s="235" t="s">
        <v>228</v>
      </c>
      <c r="H181" s="232"/>
      <c r="I181" s="31">
        <f t="shared" si="12"/>
        <v>0</v>
      </c>
      <c r="J181" s="227"/>
      <c r="K181" s="47"/>
      <c r="L181" s="36">
        <v>55</v>
      </c>
      <c r="M181" s="37">
        <f t="shared" si="14"/>
        <v>0</v>
      </c>
      <c r="N181" s="27"/>
      <c r="O181" s="28"/>
      <c r="P181" s="29"/>
      <c r="Q181" s="27"/>
      <c r="R181" s="28"/>
      <c r="S181" s="29"/>
      <c r="T181" s="27"/>
      <c r="U181" s="28"/>
      <c r="V181" s="29"/>
      <c r="W181" s="27"/>
      <c r="X181" s="28"/>
      <c r="Y181" s="29"/>
      <c r="Z181" s="27"/>
      <c r="AA181" s="28"/>
      <c r="AB181" s="29"/>
      <c r="AC181" s="93"/>
      <c r="AD181" s="94"/>
      <c r="AE181" s="95"/>
      <c r="AF181" s="166"/>
      <c r="AG181" s="167"/>
      <c r="AH181" s="168"/>
      <c r="AI181" s="27"/>
      <c r="AJ181" s="28"/>
      <c r="AK181" s="32"/>
      <c r="AL181" s="21"/>
      <c r="AM181" s="54">
        <f t="shared" si="10"/>
        <v>1</v>
      </c>
      <c r="AN181" s="54">
        <f t="shared" si="13"/>
        <v>1</v>
      </c>
      <c r="AO181" s="56"/>
      <c r="AP181" s="44">
        <f t="shared" si="11"/>
        <v>1</v>
      </c>
      <c r="AQ181" s="16"/>
    </row>
    <row r="182" spans="1:43" s="22" customFormat="1" ht="12.75" customHeight="1">
      <c r="A182" s="259"/>
      <c r="B182" s="14" t="s">
        <v>251</v>
      </c>
      <c r="C182" s="60"/>
      <c r="D182" s="41" t="s">
        <v>101</v>
      </c>
      <c r="E182" s="75">
        <v>30174</v>
      </c>
      <c r="F182" s="252">
        <v>92440</v>
      </c>
      <c r="G182" s="235" t="s">
        <v>250</v>
      </c>
      <c r="H182" s="232"/>
      <c r="I182" s="31">
        <f t="shared" si="12"/>
        <v>0</v>
      </c>
      <c r="J182" s="227"/>
      <c r="K182" s="47"/>
      <c r="L182" s="36">
        <v>55</v>
      </c>
      <c r="M182" s="37">
        <f t="shared" si="14"/>
        <v>0</v>
      </c>
      <c r="N182" s="27"/>
      <c r="O182" s="28"/>
      <c r="P182" s="29"/>
      <c r="Q182" s="27"/>
      <c r="R182" s="28"/>
      <c r="S182" s="29"/>
      <c r="T182" s="27"/>
      <c r="U182" s="28"/>
      <c r="V182" s="29"/>
      <c r="W182" s="27"/>
      <c r="X182" s="28"/>
      <c r="Y182" s="29"/>
      <c r="Z182" s="27"/>
      <c r="AA182" s="28"/>
      <c r="AB182" s="29"/>
      <c r="AC182" s="93"/>
      <c r="AD182" s="94"/>
      <c r="AE182" s="95"/>
      <c r="AF182" s="166"/>
      <c r="AG182" s="167"/>
      <c r="AH182" s="168"/>
      <c r="AI182" s="27"/>
      <c r="AJ182" s="28"/>
      <c r="AK182" s="32"/>
      <c r="AL182" s="21"/>
      <c r="AM182" s="54">
        <f t="shared" si="10"/>
        <v>1</v>
      </c>
      <c r="AN182" s="54">
        <f t="shared" si="13"/>
        <v>1</v>
      </c>
      <c r="AO182" s="56"/>
      <c r="AP182" s="44">
        <f t="shared" si="11"/>
        <v>1</v>
      </c>
      <c r="AQ182" s="16"/>
    </row>
    <row r="183" spans="1:43" s="22" customFormat="1" ht="12.75" customHeight="1">
      <c r="A183" s="259"/>
      <c r="B183" s="14" t="s">
        <v>49</v>
      </c>
      <c r="C183" s="60"/>
      <c r="D183" s="41" t="s">
        <v>101</v>
      </c>
      <c r="E183" s="76">
        <v>27051</v>
      </c>
      <c r="F183" s="252">
        <v>91314</v>
      </c>
      <c r="G183" s="235" t="s">
        <v>198</v>
      </c>
      <c r="H183" s="232"/>
      <c r="I183" s="31">
        <f t="shared" si="12"/>
        <v>0</v>
      </c>
      <c r="J183" s="227"/>
      <c r="K183" s="47"/>
      <c r="L183" s="36">
        <v>42</v>
      </c>
      <c r="M183" s="37">
        <f t="shared" si="14"/>
        <v>0</v>
      </c>
      <c r="N183" s="27"/>
      <c r="O183" s="28"/>
      <c r="P183" s="29"/>
      <c r="Q183" s="27"/>
      <c r="R183" s="28"/>
      <c r="S183" s="29"/>
      <c r="T183" s="27"/>
      <c r="U183" s="28"/>
      <c r="V183" s="29"/>
      <c r="W183" s="27"/>
      <c r="X183" s="28"/>
      <c r="Y183" s="29"/>
      <c r="Z183" s="27"/>
      <c r="AA183" s="28"/>
      <c r="AB183" s="29"/>
      <c r="AC183" s="93"/>
      <c r="AD183" s="94"/>
      <c r="AE183" s="95"/>
      <c r="AF183" s="166"/>
      <c r="AG183" s="167"/>
      <c r="AH183" s="168"/>
      <c r="AI183" s="27"/>
      <c r="AJ183" s="28"/>
      <c r="AK183" s="32"/>
      <c r="AL183" s="21"/>
      <c r="AM183" s="54">
        <f t="shared" si="10"/>
        <v>1</v>
      </c>
      <c r="AN183" s="54">
        <f t="shared" si="13"/>
        <v>1</v>
      </c>
      <c r="AO183" s="56"/>
      <c r="AP183" s="44">
        <f t="shared" si="11"/>
        <v>1</v>
      </c>
      <c r="AQ183" s="16"/>
    </row>
    <row r="184" spans="1:43" s="22" customFormat="1" ht="12.75" customHeight="1">
      <c r="A184" s="259"/>
      <c r="B184" s="14" t="s">
        <v>51</v>
      </c>
      <c r="C184" s="60"/>
      <c r="D184" s="41" t="s">
        <v>101</v>
      </c>
      <c r="E184" s="76">
        <v>26540</v>
      </c>
      <c r="F184" s="252">
        <v>92438</v>
      </c>
      <c r="G184" s="235" t="s">
        <v>200</v>
      </c>
      <c r="H184" s="232"/>
      <c r="I184" s="31">
        <f t="shared" si="12"/>
        <v>0</v>
      </c>
      <c r="J184" s="227"/>
      <c r="K184" s="47"/>
      <c r="L184" s="36">
        <v>45</v>
      </c>
      <c r="M184" s="37">
        <f t="shared" si="14"/>
        <v>0</v>
      </c>
      <c r="N184" s="27"/>
      <c r="O184" s="28"/>
      <c r="P184" s="29"/>
      <c r="Q184" s="27"/>
      <c r="R184" s="28"/>
      <c r="S184" s="29"/>
      <c r="T184" s="27"/>
      <c r="U184" s="28"/>
      <c r="V184" s="30"/>
      <c r="W184" s="27"/>
      <c r="X184" s="28"/>
      <c r="Y184" s="29"/>
      <c r="Z184" s="27"/>
      <c r="AA184" s="28"/>
      <c r="AB184" s="29"/>
      <c r="AC184" s="93"/>
      <c r="AD184" s="94"/>
      <c r="AE184" s="95"/>
      <c r="AF184" s="166"/>
      <c r="AG184" s="167"/>
      <c r="AH184" s="168"/>
      <c r="AI184" s="27"/>
      <c r="AJ184" s="28"/>
      <c r="AK184" s="32"/>
      <c r="AL184" s="21"/>
      <c r="AM184" s="54">
        <f t="shared" si="10"/>
        <v>1</v>
      </c>
      <c r="AN184" s="54">
        <f t="shared" si="13"/>
        <v>1</v>
      </c>
      <c r="AO184" s="56"/>
      <c r="AP184" s="44">
        <f t="shared" si="11"/>
        <v>1</v>
      </c>
      <c r="AQ184" s="16"/>
    </row>
    <row r="185" spans="1:43" s="22" customFormat="1" ht="12.75" customHeight="1">
      <c r="A185" s="259"/>
      <c r="B185" s="14" t="s">
        <v>89</v>
      </c>
      <c r="C185" s="60"/>
      <c r="D185" s="41" t="s">
        <v>101</v>
      </c>
      <c r="E185" s="76">
        <v>27951</v>
      </c>
      <c r="F185" s="252">
        <v>93450</v>
      </c>
      <c r="G185" s="235" t="s">
        <v>242</v>
      </c>
      <c r="H185" s="232"/>
      <c r="I185" s="31">
        <f t="shared" si="12"/>
        <v>0</v>
      </c>
      <c r="J185" s="227"/>
      <c r="K185" s="47"/>
      <c r="L185" s="36">
        <v>55</v>
      </c>
      <c r="M185" s="37">
        <f t="shared" si="14"/>
        <v>0</v>
      </c>
      <c r="N185" s="27"/>
      <c r="O185" s="28"/>
      <c r="P185" s="29"/>
      <c r="Q185" s="27"/>
      <c r="R185" s="28"/>
      <c r="S185" s="29"/>
      <c r="T185" s="27"/>
      <c r="U185" s="28"/>
      <c r="V185" s="30"/>
      <c r="W185" s="27"/>
      <c r="X185" s="28"/>
      <c r="Y185" s="29"/>
      <c r="Z185" s="27"/>
      <c r="AA185" s="28"/>
      <c r="AB185" s="29"/>
      <c r="AC185" s="93"/>
      <c r="AD185" s="94"/>
      <c r="AE185" s="95"/>
      <c r="AF185" s="166"/>
      <c r="AG185" s="167"/>
      <c r="AH185" s="168"/>
      <c r="AI185" s="27"/>
      <c r="AJ185" s="28"/>
      <c r="AK185" s="32"/>
      <c r="AL185" s="21"/>
      <c r="AM185" s="54">
        <f t="shared" si="10"/>
        <v>1</v>
      </c>
      <c r="AN185" s="54">
        <f t="shared" si="13"/>
        <v>1</v>
      </c>
      <c r="AO185" s="56"/>
      <c r="AP185" s="44">
        <f t="shared" si="11"/>
        <v>1</v>
      </c>
      <c r="AQ185" s="16"/>
    </row>
    <row r="186" spans="1:43" s="22" customFormat="1" ht="12.75" customHeight="1">
      <c r="A186" s="259"/>
      <c r="B186" s="14" t="s">
        <v>98</v>
      </c>
      <c r="C186" s="60" t="s">
        <v>107</v>
      </c>
      <c r="D186" s="41" t="s">
        <v>101</v>
      </c>
      <c r="E186" s="76">
        <v>35917</v>
      </c>
      <c r="F186" s="252">
        <v>94728</v>
      </c>
      <c r="G186" s="235" t="s">
        <v>224</v>
      </c>
      <c r="H186" s="232"/>
      <c r="I186" s="31">
        <f t="shared" si="12"/>
        <v>0</v>
      </c>
      <c r="J186" s="227"/>
      <c r="K186" s="47"/>
      <c r="L186" s="36">
        <v>55</v>
      </c>
      <c r="M186" s="37">
        <f t="shared" si="14"/>
        <v>0</v>
      </c>
      <c r="N186" s="27"/>
      <c r="O186" s="28"/>
      <c r="P186" s="29"/>
      <c r="Q186" s="27"/>
      <c r="R186" s="28"/>
      <c r="S186" s="29"/>
      <c r="T186" s="27"/>
      <c r="U186" s="28"/>
      <c r="V186" s="30"/>
      <c r="W186" s="27"/>
      <c r="X186" s="28"/>
      <c r="Y186" s="29"/>
      <c r="Z186" s="27"/>
      <c r="AA186" s="28"/>
      <c r="AB186" s="29"/>
      <c r="AC186" s="93"/>
      <c r="AD186" s="94"/>
      <c r="AE186" s="95"/>
      <c r="AF186" s="166"/>
      <c r="AG186" s="167"/>
      <c r="AH186" s="168"/>
      <c r="AI186" s="27"/>
      <c r="AJ186" s="28"/>
      <c r="AK186" s="32"/>
      <c r="AL186" s="21"/>
      <c r="AM186" s="54">
        <f t="shared" si="10"/>
        <v>1</v>
      </c>
      <c r="AN186" s="54">
        <f t="shared" si="13"/>
        <v>1</v>
      </c>
      <c r="AO186" s="56"/>
      <c r="AP186" s="44">
        <f t="shared" si="11"/>
        <v>1</v>
      </c>
      <c r="AQ186" s="16"/>
    </row>
    <row r="187" spans="1:43" s="22" customFormat="1" ht="12.75" customHeight="1">
      <c r="A187" s="259"/>
      <c r="B187" s="14" t="s">
        <v>50</v>
      </c>
      <c r="C187" s="60"/>
      <c r="D187" s="41" t="s">
        <v>101</v>
      </c>
      <c r="E187" s="76">
        <v>31736</v>
      </c>
      <c r="F187" s="252">
        <v>93956</v>
      </c>
      <c r="G187" s="235" t="s">
        <v>199</v>
      </c>
      <c r="H187" s="232"/>
      <c r="I187" s="31">
        <f t="shared" si="12"/>
        <v>0</v>
      </c>
      <c r="J187" s="227"/>
      <c r="K187" s="47"/>
      <c r="L187" s="36">
        <v>44</v>
      </c>
      <c r="M187" s="37">
        <f t="shared" si="14"/>
        <v>0</v>
      </c>
      <c r="N187" s="27"/>
      <c r="O187" s="28"/>
      <c r="P187" s="29"/>
      <c r="Q187" s="27"/>
      <c r="R187" s="28"/>
      <c r="S187" s="29"/>
      <c r="T187" s="27"/>
      <c r="U187" s="28"/>
      <c r="V187" s="30"/>
      <c r="W187" s="27"/>
      <c r="X187" s="28"/>
      <c r="Y187" s="29"/>
      <c r="Z187" s="27"/>
      <c r="AA187" s="28"/>
      <c r="AB187" s="29"/>
      <c r="AC187" s="93"/>
      <c r="AD187" s="94"/>
      <c r="AE187" s="95"/>
      <c r="AF187" s="166"/>
      <c r="AG187" s="167"/>
      <c r="AH187" s="168"/>
      <c r="AI187" s="27"/>
      <c r="AJ187" s="28"/>
      <c r="AK187" s="32"/>
      <c r="AL187" s="21"/>
      <c r="AM187" s="54">
        <f t="shared" si="10"/>
        <v>1</v>
      </c>
      <c r="AN187" s="54">
        <f t="shared" si="13"/>
        <v>1</v>
      </c>
      <c r="AO187" s="56"/>
      <c r="AP187" s="44">
        <f t="shared" si="11"/>
        <v>1</v>
      </c>
      <c r="AQ187" s="16"/>
    </row>
    <row r="188" spans="1:43" s="22" customFormat="1" ht="12.75" customHeight="1">
      <c r="A188" s="259"/>
      <c r="B188" s="14" t="s">
        <v>237</v>
      </c>
      <c r="C188" s="60"/>
      <c r="D188" s="41" t="s">
        <v>101</v>
      </c>
      <c r="E188" s="76">
        <v>27990</v>
      </c>
      <c r="F188" s="252">
        <v>92711</v>
      </c>
      <c r="G188" s="235" t="s">
        <v>236</v>
      </c>
      <c r="H188" s="232"/>
      <c r="I188" s="31">
        <f t="shared" si="12"/>
        <v>0</v>
      </c>
      <c r="J188" s="227"/>
      <c r="K188" s="140"/>
      <c r="L188" s="36">
        <v>55</v>
      </c>
      <c r="M188" s="37">
        <f t="shared" si="14"/>
        <v>0</v>
      </c>
      <c r="N188" s="27"/>
      <c r="O188" s="28"/>
      <c r="P188" s="29"/>
      <c r="Q188" s="27"/>
      <c r="R188" s="28"/>
      <c r="S188" s="29"/>
      <c r="T188" s="27"/>
      <c r="U188" s="28"/>
      <c r="V188" s="30"/>
      <c r="W188" s="27"/>
      <c r="X188" s="28"/>
      <c r="Y188" s="29"/>
      <c r="Z188" s="27"/>
      <c r="AA188" s="28"/>
      <c r="AB188" s="29"/>
      <c r="AC188" s="93"/>
      <c r="AD188" s="94"/>
      <c r="AE188" s="95"/>
      <c r="AF188" s="166"/>
      <c r="AG188" s="167"/>
      <c r="AH188" s="168"/>
      <c r="AI188" s="27"/>
      <c r="AJ188" s="28"/>
      <c r="AK188" s="32"/>
      <c r="AL188" s="21"/>
      <c r="AM188" s="54">
        <f t="shared" si="10"/>
        <v>1</v>
      </c>
      <c r="AN188" s="54">
        <f t="shared" si="13"/>
        <v>1</v>
      </c>
      <c r="AO188" s="56"/>
      <c r="AP188" s="44">
        <f t="shared" si="11"/>
        <v>1</v>
      </c>
      <c r="AQ188" s="16"/>
    </row>
    <row r="189" spans="1:43" s="22" customFormat="1" ht="12.75" customHeight="1">
      <c r="A189" s="259"/>
      <c r="B189" s="14" t="s">
        <v>81</v>
      </c>
      <c r="C189" s="60"/>
      <c r="D189" s="41" t="s">
        <v>101</v>
      </c>
      <c r="E189" s="76">
        <v>26976</v>
      </c>
      <c r="F189" s="252">
        <v>94719</v>
      </c>
      <c r="G189" s="235" t="s">
        <v>232</v>
      </c>
      <c r="H189" s="232"/>
      <c r="I189" s="31">
        <f t="shared" si="12"/>
        <v>0</v>
      </c>
      <c r="J189" s="227"/>
      <c r="K189" s="47"/>
      <c r="L189" s="36">
        <v>55</v>
      </c>
      <c r="M189" s="37">
        <f t="shared" si="14"/>
        <v>0</v>
      </c>
      <c r="N189" s="27"/>
      <c r="O189" s="28"/>
      <c r="P189" s="29"/>
      <c r="Q189" s="27"/>
      <c r="R189" s="28"/>
      <c r="S189" s="29"/>
      <c r="T189" s="27"/>
      <c r="U189" s="28"/>
      <c r="V189" s="29"/>
      <c r="W189" s="27"/>
      <c r="X189" s="28"/>
      <c r="Y189" s="29"/>
      <c r="Z189" s="27"/>
      <c r="AA189" s="28"/>
      <c r="AB189" s="29"/>
      <c r="AC189" s="93"/>
      <c r="AD189" s="94"/>
      <c r="AE189" s="95"/>
      <c r="AF189" s="166"/>
      <c r="AG189" s="167"/>
      <c r="AH189" s="168"/>
      <c r="AI189" s="27"/>
      <c r="AJ189" s="28"/>
      <c r="AK189" s="32"/>
      <c r="AL189" s="21"/>
      <c r="AM189" s="54">
        <f t="shared" si="10"/>
        <v>1</v>
      </c>
      <c r="AN189" s="54">
        <f t="shared" si="13"/>
        <v>1</v>
      </c>
      <c r="AO189" s="56"/>
      <c r="AP189" s="44">
        <f t="shared" si="11"/>
        <v>1</v>
      </c>
      <c r="AQ189" s="16"/>
    </row>
    <row r="190" spans="1:43" s="22" customFormat="1" ht="12.75" customHeight="1">
      <c r="A190" s="259"/>
      <c r="B190" s="14" t="s">
        <v>249</v>
      </c>
      <c r="C190" s="60"/>
      <c r="D190" s="41" t="s">
        <v>101</v>
      </c>
      <c r="E190" s="76">
        <v>31125</v>
      </c>
      <c r="F190" s="252">
        <v>90840</v>
      </c>
      <c r="G190" s="235" t="s">
        <v>248</v>
      </c>
      <c r="H190" s="232"/>
      <c r="I190" s="31">
        <f t="shared" si="12"/>
        <v>0</v>
      </c>
      <c r="J190" s="227"/>
      <c r="K190" s="47"/>
      <c r="L190" s="36">
        <v>55</v>
      </c>
      <c r="M190" s="37">
        <f t="shared" si="14"/>
        <v>0</v>
      </c>
      <c r="N190" s="27"/>
      <c r="O190" s="28"/>
      <c r="P190" s="33"/>
      <c r="Q190" s="27"/>
      <c r="R190" s="28"/>
      <c r="S190" s="29"/>
      <c r="T190" s="27"/>
      <c r="U190" s="28"/>
      <c r="V190" s="29"/>
      <c r="W190" s="27"/>
      <c r="X190" s="28"/>
      <c r="Y190" s="29"/>
      <c r="Z190" s="27"/>
      <c r="AA190" s="28"/>
      <c r="AB190" s="29"/>
      <c r="AC190" s="93"/>
      <c r="AD190" s="94"/>
      <c r="AE190" s="95"/>
      <c r="AF190" s="166"/>
      <c r="AG190" s="167"/>
      <c r="AH190" s="168"/>
      <c r="AI190" s="27"/>
      <c r="AJ190" s="28"/>
      <c r="AK190" s="32"/>
      <c r="AL190" s="21"/>
      <c r="AM190" s="54">
        <f t="shared" si="10"/>
        <v>1</v>
      </c>
      <c r="AN190" s="54">
        <f t="shared" si="13"/>
        <v>1</v>
      </c>
      <c r="AO190" s="56"/>
      <c r="AP190" s="44">
        <f t="shared" si="11"/>
        <v>1</v>
      </c>
      <c r="AQ190" s="16"/>
    </row>
    <row r="191" spans="1:43" s="22" customFormat="1" ht="12.75" customHeight="1">
      <c r="A191" s="259"/>
      <c r="B191" s="136" t="s">
        <v>443</v>
      </c>
      <c r="C191" s="143"/>
      <c r="D191" s="41" t="s">
        <v>280</v>
      </c>
      <c r="E191" s="76">
        <v>23301</v>
      </c>
      <c r="F191" s="253">
        <v>102730</v>
      </c>
      <c r="G191" s="239" t="s">
        <v>354</v>
      </c>
      <c r="H191" s="232"/>
      <c r="I191" s="31">
        <f t="shared" si="12"/>
        <v>0</v>
      </c>
      <c r="J191" s="227"/>
      <c r="K191" s="47"/>
      <c r="L191" s="36"/>
      <c r="M191" s="37"/>
      <c r="N191" s="27"/>
      <c r="O191" s="28"/>
      <c r="P191" s="29"/>
      <c r="Q191" s="27"/>
      <c r="R191" s="28"/>
      <c r="S191" s="29"/>
      <c r="T191" s="27"/>
      <c r="U191" s="28"/>
      <c r="V191" s="29"/>
      <c r="W191" s="27"/>
      <c r="X191" s="28"/>
      <c r="Y191" s="29"/>
      <c r="Z191" s="27"/>
      <c r="AA191" s="28">
        <v>60</v>
      </c>
      <c r="AB191" s="29">
        <f aca="true" t="shared" si="15" ref="AB191:AB205">IF(AA191=0,0,IF(AA191=1,IF(Z$5&gt;40,48,IF(INT(Z$5/5)-Z$5/5=0,Z$5+MIN(INT(Z$5/5),8),Z$5+1+MIN(INT(Z$5/5),8))),IF(AA191=2,IF(Z$5&gt;40,44,IF(INT(Z$5/8)-Z$5/8=0,Z$5-1+MIN(INT(Z$5/8),5),Z$5+MIN(INT(Z$5/8),5))),IF(AA191=3,IF(Z$5&gt;40,41,IF(INT(Z$5/13)-Z$5/13=0,Z$5-2+MIN(INT(Z$5/13),3),Z$5-1+MIN(INT(Z$5/13),2))),IF(Z$5&gt;40,IF(AA191&gt;40,0,41-AA191),Z$5+1-AA191)))))</f>
        <v>0</v>
      </c>
      <c r="AC191" s="93"/>
      <c r="AD191" s="94"/>
      <c r="AE191" s="95"/>
      <c r="AF191" s="166"/>
      <c r="AG191" s="167"/>
      <c r="AH191" s="168"/>
      <c r="AI191" s="27"/>
      <c r="AJ191" s="28"/>
      <c r="AK191" s="32"/>
      <c r="AL191" s="21"/>
      <c r="AM191" s="54">
        <f t="shared" si="10"/>
        <v>1</v>
      </c>
      <c r="AN191" s="54">
        <f t="shared" si="13"/>
        <v>1</v>
      </c>
      <c r="AO191" s="56"/>
      <c r="AP191" s="44">
        <f t="shared" si="11"/>
        <v>1</v>
      </c>
      <c r="AQ191" s="16"/>
    </row>
    <row r="192" spans="1:43" s="22" customFormat="1" ht="12.75" customHeight="1">
      <c r="A192" s="259"/>
      <c r="B192" s="136" t="s">
        <v>452</v>
      </c>
      <c r="C192" s="143"/>
      <c r="D192" s="41" t="s">
        <v>280</v>
      </c>
      <c r="E192" s="76">
        <v>20846</v>
      </c>
      <c r="F192" s="253">
        <v>102731</v>
      </c>
      <c r="G192" s="239" t="s">
        <v>360</v>
      </c>
      <c r="H192" s="232"/>
      <c r="I192" s="31">
        <f t="shared" si="12"/>
        <v>0</v>
      </c>
      <c r="J192" s="227"/>
      <c r="K192" s="47"/>
      <c r="L192" s="36"/>
      <c r="M192" s="37"/>
      <c r="N192" s="27"/>
      <c r="O192" s="28"/>
      <c r="P192" s="29"/>
      <c r="Q192" s="27"/>
      <c r="R192" s="28"/>
      <c r="S192" s="29"/>
      <c r="T192" s="27"/>
      <c r="U192" s="28"/>
      <c r="V192" s="29"/>
      <c r="W192" s="27"/>
      <c r="X192" s="28"/>
      <c r="Y192" s="29"/>
      <c r="Z192" s="27"/>
      <c r="AA192" s="28">
        <v>60</v>
      </c>
      <c r="AB192" s="29">
        <f t="shared" si="15"/>
        <v>0</v>
      </c>
      <c r="AC192" s="93"/>
      <c r="AD192" s="94"/>
      <c r="AE192" s="95"/>
      <c r="AF192" s="166"/>
      <c r="AG192" s="167"/>
      <c r="AH192" s="168"/>
      <c r="AI192" s="27"/>
      <c r="AJ192" s="28"/>
      <c r="AK192" s="32"/>
      <c r="AL192" s="21"/>
      <c r="AM192" s="54">
        <f t="shared" si="10"/>
        <v>1</v>
      </c>
      <c r="AN192" s="54">
        <f t="shared" si="13"/>
        <v>1</v>
      </c>
      <c r="AO192" s="56"/>
      <c r="AP192" s="44">
        <f t="shared" si="11"/>
        <v>1</v>
      </c>
      <c r="AQ192" s="16"/>
    </row>
    <row r="193" spans="1:43" s="22" customFormat="1" ht="12.75" customHeight="1">
      <c r="A193" s="259"/>
      <c r="B193" s="136" t="s">
        <v>447</v>
      </c>
      <c r="C193" s="143"/>
      <c r="D193" s="41" t="s">
        <v>280</v>
      </c>
      <c r="E193" s="76">
        <v>25786</v>
      </c>
      <c r="F193" s="253">
        <v>102733</v>
      </c>
      <c r="G193" s="239" t="s">
        <v>358</v>
      </c>
      <c r="H193" s="232"/>
      <c r="I193" s="31">
        <f t="shared" si="12"/>
        <v>0</v>
      </c>
      <c r="J193" s="227"/>
      <c r="K193" s="47"/>
      <c r="L193" s="36"/>
      <c r="M193" s="37"/>
      <c r="N193" s="27"/>
      <c r="O193" s="28"/>
      <c r="P193" s="29"/>
      <c r="Q193" s="27"/>
      <c r="R193" s="28"/>
      <c r="S193" s="29"/>
      <c r="T193" s="27"/>
      <c r="U193" s="28"/>
      <c r="V193" s="29"/>
      <c r="W193" s="27"/>
      <c r="X193" s="28"/>
      <c r="Y193" s="29"/>
      <c r="Z193" s="27"/>
      <c r="AA193" s="28">
        <v>60</v>
      </c>
      <c r="AB193" s="29">
        <f t="shared" si="15"/>
        <v>0</v>
      </c>
      <c r="AC193" s="93"/>
      <c r="AD193" s="94"/>
      <c r="AE193" s="95"/>
      <c r="AF193" s="166"/>
      <c r="AG193" s="167"/>
      <c r="AH193" s="168"/>
      <c r="AI193" s="27"/>
      <c r="AJ193" s="28"/>
      <c r="AK193" s="32"/>
      <c r="AL193" s="21"/>
      <c r="AM193" s="54">
        <f t="shared" si="10"/>
        <v>1</v>
      </c>
      <c r="AN193" s="54">
        <f t="shared" si="13"/>
        <v>1</v>
      </c>
      <c r="AO193" s="56"/>
      <c r="AP193" s="44">
        <f t="shared" si="11"/>
        <v>1</v>
      </c>
      <c r="AQ193" s="16"/>
    </row>
    <row r="194" spans="1:43" s="22" customFormat="1" ht="12.75" customHeight="1">
      <c r="A194" s="259"/>
      <c r="B194" s="136" t="s">
        <v>414</v>
      </c>
      <c r="C194" s="145"/>
      <c r="D194" s="41" t="s">
        <v>280</v>
      </c>
      <c r="E194" s="76">
        <v>23132</v>
      </c>
      <c r="F194" s="253">
        <v>102732</v>
      </c>
      <c r="G194" s="235" t="s">
        <v>327</v>
      </c>
      <c r="H194" s="232"/>
      <c r="I194" s="31">
        <f t="shared" si="12"/>
        <v>0</v>
      </c>
      <c r="J194" s="227"/>
      <c r="K194" s="47"/>
      <c r="L194" s="36"/>
      <c r="M194" s="37"/>
      <c r="N194" s="27"/>
      <c r="O194" s="28"/>
      <c r="P194" s="33"/>
      <c r="Q194" s="35"/>
      <c r="R194" s="28"/>
      <c r="S194" s="29"/>
      <c r="T194" s="27"/>
      <c r="U194" s="28"/>
      <c r="V194" s="33"/>
      <c r="W194" s="27"/>
      <c r="X194" s="28"/>
      <c r="Y194" s="29"/>
      <c r="Z194" s="27"/>
      <c r="AA194" s="28">
        <v>50</v>
      </c>
      <c r="AB194" s="29">
        <f t="shared" si="15"/>
        <v>0</v>
      </c>
      <c r="AC194" s="93"/>
      <c r="AD194" s="94"/>
      <c r="AE194" s="95"/>
      <c r="AF194" s="166"/>
      <c r="AG194" s="167"/>
      <c r="AH194" s="168"/>
      <c r="AI194" s="27"/>
      <c r="AJ194" s="28"/>
      <c r="AK194" s="32"/>
      <c r="AL194" s="21"/>
      <c r="AM194" s="54">
        <f t="shared" si="10"/>
        <v>1</v>
      </c>
      <c r="AN194" s="54">
        <f t="shared" si="13"/>
        <v>1</v>
      </c>
      <c r="AO194" s="56"/>
      <c r="AP194" s="44">
        <f t="shared" si="11"/>
        <v>1</v>
      </c>
      <c r="AQ194" s="16"/>
    </row>
    <row r="195" spans="1:43" s="22" customFormat="1" ht="12.75" customHeight="1">
      <c r="A195" s="259"/>
      <c r="B195" s="136" t="s">
        <v>442</v>
      </c>
      <c r="C195" s="143"/>
      <c r="D195" s="41" t="s">
        <v>280</v>
      </c>
      <c r="E195" s="76">
        <v>27989</v>
      </c>
      <c r="F195" s="253">
        <v>102734</v>
      </c>
      <c r="G195" s="239" t="s">
        <v>353</v>
      </c>
      <c r="H195" s="232"/>
      <c r="I195" s="31">
        <f t="shared" si="12"/>
        <v>0</v>
      </c>
      <c r="J195" s="227"/>
      <c r="K195" s="47"/>
      <c r="L195" s="36"/>
      <c r="M195" s="37"/>
      <c r="N195" s="27"/>
      <c r="O195" s="28"/>
      <c r="P195" s="30"/>
      <c r="Q195" s="35"/>
      <c r="R195" s="28"/>
      <c r="S195" s="29"/>
      <c r="T195" s="27"/>
      <c r="U195" s="28"/>
      <c r="V195" s="33"/>
      <c r="W195" s="27"/>
      <c r="X195" s="28"/>
      <c r="Y195" s="29"/>
      <c r="Z195" s="27"/>
      <c r="AA195" s="28">
        <v>60</v>
      </c>
      <c r="AB195" s="29">
        <f t="shared" si="15"/>
        <v>0</v>
      </c>
      <c r="AC195" s="93"/>
      <c r="AD195" s="94"/>
      <c r="AE195" s="95"/>
      <c r="AF195" s="166"/>
      <c r="AG195" s="167"/>
      <c r="AH195" s="168"/>
      <c r="AI195" s="27"/>
      <c r="AJ195" s="28"/>
      <c r="AK195" s="32"/>
      <c r="AL195" s="21"/>
      <c r="AM195" s="54">
        <f t="shared" si="10"/>
        <v>1</v>
      </c>
      <c r="AN195" s="54">
        <f t="shared" si="13"/>
        <v>1</v>
      </c>
      <c r="AO195" s="56"/>
      <c r="AP195" s="44">
        <f t="shared" si="11"/>
        <v>1</v>
      </c>
      <c r="AQ195" s="16"/>
    </row>
    <row r="196" spans="1:43" s="22" customFormat="1" ht="12.75" customHeight="1">
      <c r="A196" s="259"/>
      <c r="B196" s="136" t="s">
        <v>426</v>
      </c>
      <c r="C196" s="143"/>
      <c r="D196" s="41" t="s">
        <v>280</v>
      </c>
      <c r="E196" s="76">
        <v>29575</v>
      </c>
      <c r="F196" s="253">
        <v>102711</v>
      </c>
      <c r="G196" s="238" t="s">
        <v>337</v>
      </c>
      <c r="H196" s="232"/>
      <c r="I196" s="31">
        <f t="shared" si="12"/>
        <v>0</v>
      </c>
      <c r="J196" s="227"/>
      <c r="K196" s="109"/>
      <c r="L196" s="36"/>
      <c r="M196" s="37"/>
      <c r="N196" s="27"/>
      <c r="O196" s="28"/>
      <c r="P196" s="30"/>
      <c r="Q196" s="35"/>
      <c r="R196" s="28"/>
      <c r="S196" s="29"/>
      <c r="T196" s="27"/>
      <c r="U196" s="28"/>
      <c r="V196" s="33"/>
      <c r="W196" s="27"/>
      <c r="X196" s="28"/>
      <c r="Y196" s="29"/>
      <c r="Z196" s="27"/>
      <c r="AA196" s="28">
        <v>60</v>
      </c>
      <c r="AB196" s="29">
        <f t="shared" si="15"/>
        <v>0</v>
      </c>
      <c r="AC196" s="93"/>
      <c r="AD196" s="94"/>
      <c r="AE196" s="95"/>
      <c r="AF196" s="166"/>
      <c r="AG196" s="167"/>
      <c r="AH196" s="168"/>
      <c r="AI196" s="27"/>
      <c r="AJ196" s="28"/>
      <c r="AK196" s="32"/>
      <c r="AL196" s="21"/>
      <c r="AM196" s="54">
        <f t="shared" si="10"/>
        <v>1</v>
      </c>
      <c r="AN196" s="54">
        <f t="shared" si="13"/>
        <v>1</v>
      </c>
      <c r="AO196" s="56"/>
      <c r="AP196" s="44">
        <f t="shared" si="11"/>
        <v>1</v>
      </c>
      <c r="AQ196" s="16"/>
    </row>
    <row r="197" spans="1:43" s="22" customFormat="1" ht="12.75" customHeight="1">
      <c r="A197" s="259"/>
      <c r="B197" s="136" t="s">
        <v>436</v>
      </c>
      <c r="C197" s="143"/>
      <c r="D197" s="41" t="s">
        <v>280</v>
      </c>
      <c r="E197" s="76">
        <v>24487</v>
      </c>
      <c r="F197" s="253">
        <v>102714</v>
      </c>
      <c r="G197" s="239" t="s">
        <v>347</v>
      </c>
      <c r="H197" s="232"/>
      <c r="I197" s="31">
        <f t="shared" si="12"/>
        <v>0</v>
      </c>
      <c r="J197" s="227"/>
      <c r="K197" s="47"/>
      <c r="L197" s="36"/>
      <c r="M197" s="37"/>
      <c r="N197" s="27"/>
      <c r="O197" s="28"/>
      <c r="P197" s="30"/>
      <c r="Q197" s="35"/>
      <c r="R197" s="28"/>
      <c r="S197" s="29"/>
      <c r="T197" s="27"/>
      <c r="U197" s="28"/>
      <c r="V197" s="33"/>
      <c r="W197" s="27"/>
      <c r="X197" s="28"/>
      <c r="Y197" s="29"/>
      <c r="Z197" s="27"/>
      <c r="AA197" s="28">
        <v>60</v>
      </c>
      <c r="AB197" s="29">
        <f t="shared" si="15"/>
        <v>0</v>
      </c>
      <c r="AC197" s="93"/>
      <c r="AD197" s="94"/>
      <c r="AE197" s="95"/>
      <c r="AF197" s="166"/>
      <c r="AG197" s="167"/>
      <c r="AH197" s="168"/>
      <c r="AI197" s="27"/>
      <c r="AJ197" s="28"/>
      <c r="AK197" s="32"/>
      <c r="AL197" s="21"/>
      <c r="AM197" s="54">
        <f t="shared" si="10"/>
        <v>1</v>
      </c>
      <c r="AN197" s="54">
        <f t="shared" si="13"/>
        <v>1</v>
      </c>
      <c r="AO197" s="56"/>
      <c r="AP197" s="44">
        <f t="shared" si="11"/>
        <v>1</v>
      </c>
      <c r="AQ197" s="16"/>
    </row>
    <row r="198" spans="1:43" s="22" customFormat="1" ht="12.75" customHeight="1">
      <c r="A198" s="259"/>
      <c r="B198" s="136" t="s">
        <v>433</v>
      </c>
      <c r="C198" s="143"/>
      <c r="D198" s="41" t="s">
        <v>280</v>
      </c>
      <c r="E198" s="76">
        <v>30841</v>
      </c>
      <c r="F198" s="253">
        <v>102721</v>
      </c>
      <c r="G198" s="239" t="s">
        <v>344</v>
      </c>
      <c r="H198" s="232"/>
      <c r="I198" s="31">
        <f t="shared" si="12"/>
        <v>0</v>
      </c>
      <c r="J198" s="227"/>
      <c r="K198" s="47"/>
      <c r="L198" s="36"/>
      <c r="M198" s="37"/>
      <c r="N198" s="27"/>
      <c r="O198" s="28"/>
      <c r="P198" s="30"/>
      <c r="Q198" s="35"/>
      <c r="R198" s="28"/>
      <c r="S198" s="29"/>
      <c r="T198" s="27"/>
      <c r="U198" s="28"/>
      <c r="V198" s="33"/>
      <c r="W198" s="27"/>
      <c r="X198" s="28"/>
      <c r="Y198" s="29"/>
      <c r="Z198" s="27"/>
      <c r="AA198" s="28">
        <v>60</v>
      </c>
      <c r="AB198" s="29">
        <f t="shared" si="15"/>
        <v>0</v>
      </c>
      <c r="AC198" s="93"/>
      <c r="AD198" s="94"/>
      <c r="AE198" s="95"/>
      <c r="AF198" s="166"/>
      <c r="AG198" s="167"/>
      <c r="AH198" s="168"/>
      <c r="AI198" s="27"/>
      <c r="AJ198" s="28"/>
      <c r="AK198" s="32"/>
      <c r="AL198" s="21"/>
      <c r="AM198" s="54">
        <f t="shared" si="10"/>
        <v>1</v>
      </c>
      <c r="AN198" s="54">
        <f t="shared" si="13"/>
        <v>1</v>
      </c>
      <c r="AO198" s="56"/>
      <c r="AP198" s="44">
        <f t="shared" si="11"/>
        <v>1</v>
      </c>
      <c r="AQ198" s="16"/>
    </row>
    <row r="199" spans="1:43" s="22" customFormat="1" ht="12.75" customHeight="1">
      <c r="A199" s="259"/>
      <c r="B199" s="136" t="s">
        <v>425</v>
      </c>
      <c r="C199" s="143"/>
      <c r="D199" s="41" t="s">
        <v>280</v>
      </c>
      <c r="E199" s="76">
        <v>30940</v>
      </c>
      <c r="F199" s="253">
        <v>102666</v>
      </c>
      <c r="G199" s="239" t="s">
        <v>336</v>
      </c>
      <c r="H199" s="232"/>
      <c r="I199" s="31">
        <f t="shared" si="12"/>
        <v>0</v>
      </c>
      <c r="J199" s="227"/>
      <c r="K199" s="47"/>
      <c r="L199" s="36"/>
      <c r="M199" s="37"/>
      <c r="N199" s="27"/>
      <c r="O199" s="28"/>
      <c r="P199" s="30"/>
      <c r="Q199" s="35"/>
      <c r="R199" s="28"/>
      <c r="S199" s="30"/>
      <c r="T199" s="27"/>
      <c r="U199" s="28"/>
      <c r="V199" s="29"/>
      <c r="W199" s="27"/>
      <c r="X199" s="28"/>
      <c r="Y199" s="29"/>
      <c r="Z199" s="27"/>
      <c r="AA199" s="28">
        <v>59</v>
      </c>
      <c r="AB199" s="29">
        <f t="shared" si="15"/>
        <v>0</v>
      </c>
      <c r="AC199" s="93"/>
      <c r="AD199" s="94"/>
      <c r="AE199" s="95"/>
      <c r="AF199" s="166"/>
      <c r="AG199" s="167"/>
      <c r="AH199" s="168"/>
      <c r="AI199" s="27"/>
      <c r="AJ199" s="28"/>
      <c r="AK199" s="32"/>
      <c r="AL199" s="21"/>
      <c r="AM199" s="54">
        <f t="shared" si="10"/>
        <v>1</v>
      </c>
      <c r="AN199" s="54">
        <f t="shared" si="13"/>
        <v>1</v>
      </c>
      <c r="AO199" s="56"/>
      <c r="AP199" s="44">
        <f t="shared" si="11"/>
        <v>1</v>
      </c>
      <c r="AQ199" s="16"/>
    </row>
    <row r="200" spans="1:43" s="22" customFormat="1" ht="12.75" customHeight="1">
      <c r="A200" s="259"/>
      <c r="B200" s="136" t="s">
        <v>432</v>
      </c>
      <c r="C200" s="143"/>
      <c r="D200" s="41" t="s">
        <v>280</v>
      </c>
      <c r="E200" s="76">
        <v>28453</v>
      </c>
      <c r="F200" s="253">
        <v>102669</v>
      </c>
      <c r="G200" s="239" t="s">
        <v>343</v>
      </c>
      <c r="H200" s="232"/>
      <c r="I200" s="31">
        <f t="shared" si="12"/>
        <v>0</v>
      </c>
      <c r="J200" s="227"/>
      <c r="K200" s="47"/>
      <c r="L200" s="36"/>
      <c r="M200" s="37"/>
      <c r="N200" s="27"/>
      <c r="O200" s="28"/>
      <c r="P200" s="33"/>
      <c r="Q200" s="35"/>
      <c r="R200" s="28"/>
      <c r="S200" s="29"/>
      <c r="T200" s="27"/>
      <c r="U200" s="28"/>
      <c r="V200" s="33"/>
      <c r="W200" s="27"/>
      <c r="X200" s="28"/>
      <c r="Y200" s="29"/>
      <c r="Z200" s="27"/>
      <c r="AA200" s="28">
        <v>60</v>
      </c>
      <c r="AB200" s="29">
        <f t="shared" si="15"/>
        <v>0</v>
      </c>
      <c r="AC200" s="93"/>
      <c r="AD200" s="94"/>
      <c r="AE200" s="95"/>
      <c r="AF200" s="166"/>
      <c r="AG200" s="167"/>
      <c r="AH200" s="168"/>
      <c r="AI200" s="27"/>
      <c r="AJ200" s="28"/>
      <c r="AK200" s="32"/>
      <c r="AL200" s="21"/>
      <c r="AM200" s="54">
        <f t="shared" si="10"/>
        <v>1</v>
      </c>
      <c r="AN200" s="54">
        <f t="shared" si="13"/>
        <v>1</v>
      </c>
      <c r="AO200" s="56"/>
      <c r="AP200" s="44">
        <f t="shared" si="11"/>
        <v>1</v>
      </c>
      <c r="AQ200" s="16"/>
    </row>
    <row r="201" spans="1:43" s="22" customFormat="1" ht="12.75" customHeight="1">
      <c r="A201" s="259"/>
      <c r="B201" s="136" t="s">
        <v>417</v>
      </c>
      <c r="C201" s="145"/>
      <c r="D201" s="41" t="s">
        <v>280</v>
      </c>
      <c r="E201" s="76">
        <v>27646</v>
      </c>
      <c r="F201" s="253">
        <v>102640</v>
      </c>
      <c r="G201" s="235" t="s">
        <v>330</v>
      </c>
      <c r="H201" s="232"/>
      <c r="I201" s="31">
        <f t="shared" si="12"/>
        <v>0</v>
      </c>
      <c r="J201" s="227"/>
      <c r="K201" s="47"/>
      <c r="L201" s="36"/>
      <c r="M201" s="37"/>
      <c r="N201" s="27"/>
      <c r="O201" s="28"/>
      <c r="P201" s="29"/>
      <c r="Q201" s="27"/>
      <c r="R201" s="28"/>
      <c r="S201" s="29"/>
      <c r="T201" s="27"/>
      <c r="U201" s="28"/>
      <c r="V201" s="33"/>
      <c r="W201" s="27"/>
      <c r="X201" s="28"/>
      <c r="Y201" s="29"/>
      <c r="Z201" s="27"/>
      <c r="AA201" s="28">
        <v>53</v>
      </c>
      <c r="AB201" s="29">
        <f t="shared" si="15"/>
        <v>0</v>
      </c>
      <c r="AC201" s="93"/>
      <c r="AD201" s="94"/>
      <c r="AE201" s="95"/>
      <c r="AF201" s="166"/>
      <c r="AG201" s="167"/>
      <c r="AH201" s="168"/>
      <c r="AI201" s="27"/>
      <c r="AJ201" s="28"/>
      <c r="AK201" s="32"/>
      <c r="AL201" s="21"/>
      <c r="AM201" s="54">
        <f aca="true" t="shared" si="16" ref="AM201:AM237">COUNT(L201,O201,R201,U201,X201,AA201,AJ201,AD201,AG201)</f>
        <v>1</v>
      </c>
      <c r="AN201" s="54">
        <f t="shared" si="13"/>
        <v>1</v>
      </c>
      <c r="AO201" s="56"/>
      <c r="AP201" s="44">
        <f aca="true" t="shared" si="17" ref="AP201:AP237">COUNT(K201:AK201)/2</f>
        <v>1</v>
      </c>
      <c r="AQ201" s="16"/>
    </row>
    <row r="202" spans="1:43" s="22" customFormat="1" ht="12.75" customHeight="1">
      <c r="A202" s="259"/>
      <c r="B202" s="136" t="s">
        <v>445</v>
      </c>
      <c r="C202" s="143"/>
      <c r="D202" s="41" t="s">
        <v>280</v>
      </c>
      <c r="E202" s="76">
        <v>33949</v>
      </c>
      <c r="F202" s="253">
        <v>102661</v>
      </c>
      <c r="G202" s="239" t="s">
        <v>356</v>
      </c>
      <c r="H202" s="232"/>
      <c r="I202" s="31">
        <f aca="true" t="shared" si="18" ref="I202:I237">MAX(M202,AE202)+MAX(AB202,AK202)+P202+S202+V202+Y202+AH202</f>
        <v>0</v>
      </c>
      <c r="J202" s="227"/>
      <c r="K202" s="47"/>
      <c r="L202" s="36"/>
      <c r="M202" s="37"/>
      <c r="N202" s="27"/>
      <c r="O202" s="28"/>
      <c r="P202" s="33"/>
      <c r="Q202" s="35"/>
      <c r="R202" s="28"/>
      <c r="S202" s="29"/>
      <c r="T202" s="27"/>
      <c r="U202" s="28"/>
      <c r="V202" s="33"/>
      <c r="W202" s="27"/>
      <c r="X202" s="28"/>
      <c r="Y202" s="29"/>
      <c r="Z202" s="27"/>
      <c r="AA202" s="28">
        <v>60</v>
      </c>
      <c r="AB202" s="29">
        <f t="shared" si="15"/>
        <v>0</v>
      </c>
      <c r="AC202" s="93"/>
      <c r="AD202" s="94"/>
      <c r="AE202" s="95"/>
      <c r="AF202" s="166"/>
      <c r="AG202" s="167"/>
      <c r="AH202" s="168"/>
      <c r="AI202" s="27"/>
      <c r="AJ202" s="28"/>
      <c r="AK202" s="32"/>
      <c r="AL202" s="21"/>
      <c r="AM202" s="54">
        <f t="shared" si="16"/>
        <v>1</v>
      </c>
      <c r="AN202" s="54">
        <f aca="true" t="shared" si="19" ref="AN202:AN237">MAX(COUNT(M202),COUNT(AE202))+MAX(COUNT(AB202),COUNT(AK202))+COUNT(P202,S202,V202,Y202,AH202)</f>
        <v>1</v>
      </c>
      <c r="AO202" s="56"/>
      <c r="AP202" s="44">
        <f t="shared" si="17"/>
        <v>1</v>
      </c>
      <c r="AQ202" s="16"/>
    </row>
    <row r="203" spans="1:43" s="22" customFormat="1" ht="12.75" customHeight="1">
      <c r="A203" s="259"/>
      <c r="B203" s="136" t="s">
        <v>448</v>
      </c>
      <c r="C203" s="143"/>
      <c r="D203" s="41" t="s">
        <v>280</v>
      </c>
      <c r="E203" s="76">
        <v>31461</v>
      </c>
      <c r="F203" s="253">
        <v>102662</v>
      </c>
      <c r="G203" s="239" t="s">
        <v>359</v>
      </c>
      <c r="H203" s="232"/>
      <c r="I203" s="31">
        <f t="shared" si="18"/>
        <v>0</v>
      </c>
      <c r="J203" s="227"/>
      <c r="K203" s="47"/>
      <c r="L203" s="36"/>
      <c r="M203" s="37"/>
      <c r="N203" s="27"/>
      <c r="O203" s="28"/>
      <c r="P203" s="33"/>
      <c r="Q203" s="35"/>
      <c r="R203" s="28"/>
      <c r="S203" s="29"/>
      <c r="T203" s="27"/>
      <c r="U203" s="28"/>
      <c r="V203" s="33"/>
      <c r="W203" s="27"/>
      <c r="X203" s="28"/>
      <c r="Y203" s="29"/>
      <c r="Z203" s="27"/>
      <c r="AA203" s="28">
        <v>60</v>
      </c>
      <c r="AB203" s="29">
        <f t="shared" si="15"/>
        <v>0</v>
      </c>
      <c r="AC203" s="93"/>
      <c r="AD203" s="94"/>
      <c r="AE203" s="95"/>
      <c r="AF203" s="166"/>
      <c r="AG203" s="167"/>
      <c r="AH203" s="168"/>
      <c r="AI203" s="27"/>
      <c r="AJ203" s="28"/>
      <c r="AK203" s="32"/>
      <c r="AL203" s="21"/>
      <c r="AM203" s="54">
        <f t="shared" si="16"/>
        <v>1</v>
      </c>
      <c r="AN203" s="54">
        <f t="shared" si="19"/>
        <v>1</v>
      </c>
      <c r="AO203" s="56"/>
      <c r="AP203" s="44">
        <f t="shared" si="17"/>
        <v>1</v>
      </c>
      <c r="AQ203" s="16"/>
    </row>
    <row r="204" spans="1:43" s="22" customFormat="1" ht="12.75" customHeight="1">
      <c r="A204" s="259"/>
      <c r="B204" s="265" t="s">
        <v>420</v>
      </c>
      <c r="C204" s="267"/>
      <c r="D204" s="41" t="s">
        <v>280</v>
      </c>
      <c r="E204" s="76">
        <v>25965</v>
      </c>
      <c r="F204" s="253">
        <v>102634</v>
      </c>
      <c r="G204" s="239" t="s">
        <v>334</v>
      </c>
      <c r="H204" s="232"/>
      <c r="I204" s="31">
        <f t="shared" si="18"/>
        <v>0</v>
      </c>
      <c r="J204" s="227"/>
      <c r="K204" s="47"/>
      <c r="L204" s="36"/>
      <c r="M204" s="37"/>
      <c r="N204" s="27"/>
      <c r="O204" s="28"/>
      <c r="P204" s="29"/>
      <c r="Q204" s="27"/>
      <c r="R204" s="28"/>
      <c r="S204" s="29"/>
      <c r="T204" s="27"/>
      <c r="U204" s="28"/>
      <c r="V204" s="33"/>
      <c r="W204" s="27"/>
      <c r="X204" s="28"/>
      <c r="Y204" s="30"/>
      <c r="Z204" s="27"/>
      <c r="AA204" s="28">
        <v>56</v>
      </c>
      <c r="AB204" s="30">
        <f t="shared" si="15"/>
        <v>0</v>
      </c>
      <c r="AC204" s="93"/>
      <c r="AD204" s="94"/>
      <c r="AE204" s="97"/>
      <c r="AF204" s="166"/>
      <c r="AG204" s="167"/>
      <c r="AH204" s="170"/>
      <c r="AI204" s="27"/>
      <c r="AJ204" s="28"/>
      <c r="AK204" s="32"/>
      <c r="AL204" s="21"/>
      <c r="AM204" s="54">
        <f t="shared" si="16"/>
        <v>1</v>
      </c>
      <c r="AN204" s="54">
        <f t="shared" si="19"/>
        <v>1</v>
      </c>
      <c r="AO204" s="56"/>
      <c r="AP204" s="44">
        <f t="shared" si="17"/>
        <v>1</v>
      </c>
      <c r="AQ204" s="16"/>
    </row>
    <row r="205" spans="1:43" s="22" customFormat="1" ht="12.75" customHeight="1">
      <c r="A205" s="259"/>
      <c r="B205" s="136" t="s">
        <v>427</v>
      </c>
      <c r="C205" s="143"/>
      <c r="D205" s="41" t="s">
        <v>280</v>
      </c>
      <c r="E205" s="76">
        <v>25287</v>
      </c>
      <c r="F205" s="253">
        <v>102636</v>
      </c>
      <c r="G205" s="239" t="s">
        <v>338</v>
      </c>
      <c r="H205" s="232"/>
      <c r="I205" s="31">
        <f t="shared" si="18"/>
        <v>0</v>
      </c>
      <c r="J205" s="227"/>
      <c r="K205" s="47"/>
      <c r="L205" s="36"/>
      <c r="M205" s="37"/>
      <c r="N205" s="27"/>
      <c r="O205" s="28"/>
      <c r="P205" s="29"/>
      <c r="Q205" s="27"/>
      <c r="R205" s="28"/>
      <c r="S205" s="29"/>
      <c r="T205" s="27"/>
      <c r="U205" s="28"/>
      <c r="V205" s="33"/>
      <c r="W205" s="27"/>
      <c r="X205" s="28"/>
      <c r="Y205" s="30"/>
      <c r="Z205" s="27"/>
      <c r="AA205" s="28">
        <v>60</v>
      </c>
      <c r="AB205" s="30">
        <f t="shared" si="15"/>
        <v>0</v>
      </c>
      <c r="AC205" s="93"/>
      <c r="AD205" s="94"/>
      <c r="AE205" s="97"/>
      <c r="AF205" s="166"/>
      <c r="AG205" s="167"/>
      <c r="AH205" s="170"/>
      <c r="AI205" s="27"/>
      <c r="AJ205" s="28"/>
      <c r="AK205" s="32"/>
      <c r="AL205" s="21"/>
      <c r="AM205" s="54">
        <f t="shared" si="16"/>
        <v>1</v>
      </c>
      <c r="AN205" s="54">
        <f t="shared" si="19"/>
        <v>1</v>
      </c>
      <c r="AO205" s="56"/>
      <c r="AP205" s="44">
        <f t="shared" si="17"/>
        <v>1</v>
      </c>
      <c r="AQ205" s="16"/>
    </row>
    <row r="206" spans="1:43" s="22" customFormat="1" ht="12.75" customHeight="1">
      <c r="A206" s="259"/>
      <c r="B206" s="14" t="s">
        <v>96</v>
      </c>
      <c r="C206" s="60"/>
      <c r="D206" s="41" t="s">
        <v>101</v>
      </c>
      <c r="E206" s="75">
        <v>30329</v>
      </c>
      <c r="F206" s="252">
        <v>93662</v>
      </c>
      <c r="G206" s="235" t="s">
        <v>222</v>
      </c>
      <c r="H206" s="232"/>
      <c r="I206" s="31">
        <f t="shared" si="18"/>
        <v>0</v>
      </c>
      <c r="J206" s="227"/>
      <c r="K206" s="47"/>
      <c r="L206" s="36">
        <v>55</v>
      </c>
      <c r="M206" s="37">
        <f>IF(L206=0,0,IF(L206=1,IF(K$5&gt;40,48,IF(INT(K$5/5)-K$5/5=0,K$5+MIN(INT(K$5/5),8),K$5+1+MIN(INT(K$5/5),8))),IF(L206=2,IF(K$5&gt;40,44,IF(INT(K$5/8)-K$5/8=0,K$5-1+MIN(INT(K$5/8),5),K$5+MIN(INT(K$5/8),5))),IF(L206=3,IF(K$5&gt;40,41,IF(INT(K$5/13)-K$5/13=0,K$5-2+MIN(INT(K$5/13),3),K$5-1+MIN(INT(K$5/13),2))),IF(K$5&gt;40,IF(L206&gt;40,0,41-L206),K$5+1-L206)))))</f>
        <v>0</v>
      </c>
      <c r="N206" s="27"/>
      <c r="O206" s="28"/>
      <c r="P206" s="29"/>
      <c r="Q206" s="27"/>
      <c r="R206" s="28"/>
      <c r="S206" s="29"/>
      <c r="T206" s="27"/>
      <c r="U206" s="28"/>
      <c r="V206" s="33"/>
      <c r="W206" s="27"/>
      <c r="X206" s="28"/>
      <c r="Y206" s="29"/>
      <c r="Z206" s="27"/>
      <c r="AA206" s="28"/>
      <c r="AB206" s="29"/>
      <c r="AC206" s="93"/>
      <c r="AD206" s="94"/>
      <c r="AE206" s="95"/>
      <c r="AF206" s="166"/>
      <c r="AG206" s="167"/>
      <c r="AH206" s="168"/>
      <c r="AI206" s="27"/>
      <c r="AJ206" s="28"/>
      <c r="AK206" s="32"/>
      <c r="AL206" s="21"/>
      <c r="AM206" s="54">
        <f t="shared" si="16"/>
        <v>1</v>
      </c>
      <c r="AN206" s="54">
        <f t="shared" si="19"/>
        <v>1</v>
      </c>
      <c r="AO206" s="56"/>
      <c r="AP206" s="44">
        <f t="shared" si="17"/>
        <v>1</v>
      </c>
      <c r="AQ206" s="16"/>
    </row>
    <row r="207" spans="1:43" s="22" customFormat="1" ht="12.75" customHeight="1">
      <c r="A207" s="259"/>
      <c r="B207" s="136" t="s">
        <v>428</v>
      </c>
      <c r="C207" s="143"/>
      <c r="D207" s="41" t="s">
        <v>280</v>
      </c>
      <c r="E207" s="76">
        <v>27317</v>
      </c>
      <c r="F207" s="253">
        <v>102691</v>
      </c>
      <c r="G207" s="239" t="s">
        <v>339</v>
      </c>
      <c r="H207" s="232"/>
      <c r="I207" s="31">
        <f t="shared" si="18"/>
        <v>0</v>
      </c>
      <c r="J207" s="227"/>
      <c r="K207" s="47"/>
      <c r="L207" s="36"/>
      <c r="M207" s="37"/>
      <c r="N207" s="27"/>
      <c r="O207" s="28"/>
      <c r="P207" s="29"/>
      <c r="Q207" s="27"/>
      <c r="R207" s="28"/>
      <c r="S207" s="29"/>
      <c r="T207" s="27"/>
      <c r="U207" s="28"/>
      <c r="V207" s="33"/>
      <c r="W207" s="27"/>
      <c r="X207" s="28"/>
      <c r="Y207" s="29"/>
      <c r="Z207" s="27"/>
      <c r="AA207" s="28">
        <v>60</v>
      </c>
      <c r="AB207" s="29">
        <f>IF(AA207=0,0,IF(AA207=1,IF(Z$5&gt;40,48,IF(INT(Z$5/5)-Z$5/5=0,Z$5+MIN(INT(Z$5/5),8),Z$5+1+MIN(INT(Z$5/5),8))),IF(AA207=2,IF(Z$5&gt;40,44,IF(INT(Z$5/8)-Z$5/8=0,Z$5-1+MIN(INT(Z$5/8),5),Z$5+MIN(INT(Z$5/8),5))),IF(AA207=3,IF(Z$5&gt;40,41,IF(INT(Z$5/13)-Z$5/13=0,Z$5-2+MIN(INT(Z$5/13),3),Z$5-1+MIN(INT(Z$5/13),2))),IF(Z$5&gt;40,IF(AA207&gt;40,0,41-AA207),Z$5+1-AA207)))))</f>
        <v>0</v>
      </c>
      <c r="AC207" s="93"/>
      <c r="AD207" s="94"/>
      <c r="AE207" s="95"/>
      <c r="AF207" s="166"/>
      <c r="AG207" s="167"/>
      <c r="AH207" s="168"/>
      <c r="AI207" s="27"/>
      <c r="AJ207" s="28"/>
      <c r="AK207" s="32"/>
      <c r="AL207" s="21"/>
      <c r="AM207" s="54">
        <f t="shared" si="16"/>
        <v>1</v>
      </c>
      <c r="AN207" s="54">
        <f t="shared" si="19"/>
        <v>1</v>
      </c>
      <c r="AO207" s="56"/>
      <c r="AP207" s="44">
        <f t="shared" si="17"/>
        <v>1</v>
      </c>
      <c r="AQ207" s="16"/>
    </row>
    <row r="208" spans="1:43" s="22" customFormat="1" ht="12.75" customHeight="1">
      <c r="A208" s="259"/>
      <c r="B208" s="136" t="s">
        <v>439</v>
      </c>
      <c r="C208" s="143"/>
      <c r="D208" s="41" t="s">
        <v>280</v>
      </c>
      <c r="E208" s="76">
        <v>29227</v>
      </c>
      <c r="F208" s="253">
        <v>102696</v>
      </c>
      <c r="G208" s="239" t="s">
        <v>321</v>
      </c>
      <c r="H208" s="232"/>
      <c r="I208" s="31">
        <f t="shared" si="18"/>
        <v>0</v>
      </c>
      <c r="J208" s="227"/>
      <c r="K208" s="47"/>
      <c r="L208" s="36"/>
      <c r="M208" s="37"/>
      <c r="N208" s="27"/>
      <c r="O208" s="28"/>
      <c r="P208" s="29"/>
      <c r="Q208" s="27"/>
      <c r="R208" s="28"/>
      <c r="S208" s="29"/>
      <c r="T208" s="27"/>
      <c r="U208" s="28"/>
      <c r="V208" s="33"/>
      <c r="W208" s="27"/>
      <c r="X208" s="28"/>
      <c r="Y208" s="29"/>
      <c r="Z208" s="27"/>
      <c r="AA208" s="28">
        <v>60</v>
      </c>
      <c r="AB208" s="29">
        <f>IF(AA208=0,0,IF(AA208=1,IF(Z$5&gt;40,48,IF(INT(Z$5/5)-Z$5/5=0,Z$5+MIN(INT(Z$5/5),8),Z$5+1+MIN(INT(Z$5/5),8))),IF(AA208=2,IF(Z$5&gt;40,44,IF(INT(Z$5/8)-Z$5/8=0,Z$5-1+MIN(INT(Z$5/8),5),Z$5+MIN(INT(Z$5/8),5))),IF(AA208=3,IF(Z$5&gt;40,41,IF(INT(Z$5/13)-Z$5/13=0,Z$5-2+MIN(INT(Z$5/13),3),Z$5-1+MIN(INT(Z$5/13),2))),IF(Z$5&gt;40,IF(AA208&gt;40,0,41-AA208),Z$5+1-AA208)))))</f>
        <v>0</v>
      </c>
      <c r="AC208" s="93"/>
      <c r="AD208" s="94"/>
      <c r="AE208" s="95"/>
      <c r="AF208" s="166"/>
      <c r="AG208" s="167"/>
      <c r="AH208" s="168"/>
      <c r="AI208" s="27"/>
      <c r="AJ208" s="28"/>
      <c r="AK208" s="32"/>
      <c r="AL208" s="21"/>
      <c r="AM208" s="54">
        <f t="shared" si="16"/>
        <v>1</v>
      </c>
      <c r="AN208" s="54">
        <f t="shared" si="19"/>
        <v>1</v>
      </c>
      <c r="AO208" s="56"/>
      <c r="AP208" s="44">
        <f t="shared" si="17"/>
        <v>1</v>
      </c>
      <c r="AQ208" s="16"/>
    </row>
    <row r="209" spans="1:43" s="22" customFormat="1" ht="12.75" customHeight="1">
      <c r="A209" s="259"/>
      <c r="B209" s="136" t="s">
        <v>440</v>
      </c>
      <c r="C209" s="146" t="s">
        <v>107</v>
      </c>
      <c r="D209" s="41" t="s">
        <v>280</v>
      </c>
      <c r="E209" s="76">
        <v>36924</v>
      </c>
      <c r="F209" s="253">
        <v>102698</v>
      </c>
      <c r="G209" s="239" t="s">
        <v>351</v>
      </c>
      <c r="H209" s="232"/>
      <c r="I209" s="31">
        <f t="shared" si="18"/>
        <v>0</v>
      </c>
      <c r="J209" s="227"/>
      <c r="K209" s="47"/>
      <c r="L209" s="36"/>
      <c r="M209" s="37"/>
      <c r="N209" s="27"/>
      <c r="O209" s="28"/>
      <c r="P209" s="29"/>
      <c r="Q209" s="27"/>
      <c r="R209" s="28"/>
      <c r="S209" s="29"/>
      <c r="T209" s="27"/>
      <c r="U209" s="28"/>
      <c r="V209" s="33"/>
      <c r="W209" s="27"/>
      <c r="X209" s="28"/>
      <c r="Y209" s="29"/>
      <c r="Z209" s="27"/>
      <c r="AA209" s="28">
        <v>60</v>
      </c>
      <c r="AB209" s="29">
        <f>IF(AA209=0,0,IF(AA209=1,IF(Z$5&gt;40,48,IF(INT(Z$5/5)-Z$5/5=0,Z$5+MIN(INT(Z$5/5),8),Z$5+1+MIN(INT(Z$5/5),8))),IF(AA209=2,IF(Z$5&gt;40,44,IF(INT(Z$5/8)-Z$5/8=0,Z$5-1+MIN(INT(Z$5/8),5),Z$5+MIN(INT(Z$5/8),5))),IF(AA209=3,IF(Z$5&gt;40,41,IF(INT(Z$5/13)-Z$5/13=0,Z$5-2+MIN(INT(Z$5/13),3),Z$5-1+MIN(INT(Z$5/13),2))),IF(Z$5&gt;40,IF(AA209&gt;40,0,41-AA209),Z$5+1-AA209)))))</f>
        <v>0</v>
      </c>
      <c r="AC209" s="93"/>
      <c r="AD209" s="94"/>
      <c r="AE209" s="95"/>
      <c r="AF209" s="166"/>
      <c r="AG209" s="167"/>
      <c r="AH209" s="168"/>
      <c r="AI209" s="27"/>
      <c r="AJ209" s="28"/>
      <c r="AK209" s="32"/>
      <c r="AL209" s="21"/>
      <c r="AM209" s="54">
        <f t="shared" si="16"/>
        <v>1</v>
      </c>
      <c r="AN209" s="54">
        <f t="shared" si="19"/>
        <v>1</v>
      </c>
      <c r="AO209" s="56"/>
      <c r="AP209" s="44">
        <f t="shared" si="17"/>
        <v>1</v>
      </c>
      <c r="AQ209" s="16"/>
    </row>
    <row r="210" spans="1:43" s="22" customFormat="1" ht="12.75" customHeight="1">
      <c r="A210" s="259"/>
      <c r="B210" s="136" t="s">
        <v>437</v>
      </c>
      <c r="C210" s="143"/>
      <c r="D210" s="41" t="s">
        <v>280</v>
      </c>
      <c r="E210" s="76">
        <v>25831</v>
      </c>
      <c r="F210" s="253">
        <v>102709</v>
      </c>
      <c r="G210" s="239" t="s">
        <v>348</v>
      </c>
      <c r="H210" s="232"/>
      <c r="I210" s="31">
        <f t="shared" si="18"/>
        <v>0</v>
      </c>
      <c r="J210" s="227"/>
      <c r="K210" s="47"/>
      <c r="L210" s="36"/>
      <c r="M210" s="37"/>
      <c r="N210" s="27"/>
      <c r="O210" s="28"/>
      <c r="P210" s="29"/>
      <c r="Q210" s="27"/>
      <c r="R210" s="28"/>
      <c r="S210" s="29"/>
      <c r="T210" s="27"/>
      <c r="U210" s="28"/>
      <c r="V210" s="33"/>
      <c r="W210" s="27"/>
      <c r="X210" s="28"/>
      <c r="Y210" s="29"/>
      <c r="Z210" s="27"/>
      <c r="AA210" s="28">
        <v>60</v>
      </c>
      <c r="AB210" s="29">
        <f>IF(AA210=0,0,IF(AA210=1,IF(Z$5&gt;40,48,IF(INT(Z$5/5)-Z$5/5=0,Z$5+MIN(INT(Z$5/5),8),Z$5+1+MIN(INT(Z$5/5),8))),IF(AA210=2,IF(Z$5&gt;40,44,IF(INT(Z$5/8)-Z$5/8=0,Z$5-1+MIN(INT(Z$5/8),5),Z$5+MIN(INT(Z$5/8),5))),IF(AA210=3,IF(Z$5&gt;40,41,IF(INT(Z$5/13)-Z$5/13=0,Z$5-2+MIN(INT(Z$5/13),3),Z$5-1+MIN(INT(Z$5/13),2))),IF(Z$5&gt;40,IF(AA210&gt;40,0,41-AA210),Z$5+1-AA210)))))</f>
        <v>0</v>
      </c>
      <c r="AC210" s="93"/>
      <c r="AD210" s="94"/>
      <c r="AE210" s="95"/>
      <c r="AF210" s="166"/>
      <c r="AG210" s="167"/>
      <c r="AH210" s="168"/>
      <c r="AI210" s="27"/>
      <c r="AJ210" s="28"/>
      <c r="AK210" s="32"/>
      <c r="AL210" s="21"/>
      <c r="AM210" s="54">
        <f t="shared" si="16"/>
        <v>1</v>
      </c>
      <c r="AN210" s="54">
        <f t="shared" si="19"/>
        <v>1</v>
      </c>
      <c r="AO210" s="56"/>
      <c r="AP210" s="44">
        <f t="shared" si="17"/>
        <v>1</v>
      </c>
      <c r="AQ210" s="16"/>
    </row>
    <row r="211" spans="1:43" s="22" customFormat="1" ht="12.75" customHeight="1">
      <c r="A211" s="259"/>
      <c r="B211" s="14" t="s">
        <v>55</v>
      </c>
      <c r="C211" s="60"/>
      <c r="D211" s="41" t="s">
        <v>101</v>
      </c>
      <c r="E211" s="75">
        <v>30710</v>
      </c>
      <c r="F211" s="252">
        <v>91007</v>
      </c>
      <c r="G211" s="235" t="s">
        <v>204</v>
      </c>
      <c r="H211" s="232"/>
      <c r="I211" s="31">
        <f t="shared" si="18"/>
        <v>0</v>
      </c>
      <c r="J211" s="227"/>
      <c r="K211" s="47"/>
      <c r="L211" s="36">
        <v>49</v>
      </c>
      <c r="M211" s="37">
        <f>IF(L211=0,0,IF(L211=1,IF(K$5&gt;40,48,IF(INT(K$5/5)-K$5/5=0,K$5+MIN(INT(K$5/5),8),K$5+1+MIN(INT(K$5/5),8))),IF(L211=2,IF(K$5&gt;40,44,IF(INT(K$5/8)-K$5/8=0,K$5-1+MIN(INT(K$5/8),5),K$5+MIN(INT(K$5/8),5))),IF(L211=3,IF(K$5&gt;40,41,IF(INT(K$5/13)-K$5/13=0,K$5-2+MIN(INT(K$5/13),3),K$5-1+MIN(INT(K$5/13),2))),IF(K$5&gt;40,IF(L211&gt;40,0,41-L211),K$5+1-L211)))))</f>
        <v>0</v>
      </c>
      <c r="N211" s="27"/>
      <c r="O211" s="28"/>
      <c r="P211" s="29"/>
      <c r="Q211" s="27"/>
      <c r="R211" s="28"/>
      <c r="S211" s="29"/>
      <c r="T211" s="27"/>
      <c r="U211" s="28"/>
      <c r="V211" s="33"/>
      <c r="W211" s="27"/>
      <c r="X211" s="28"/>
      <c r="Y211" s="29"/>
      <c r="Z211" s="27"/>
      <c r="AA211" s="28"/>
      <c r="AB211" s="29"/>
      <c r="AC211" s="93"/>
      <c r="AD211" s="94"/>
      <c r="AE211" s="95"/>
      <c r="AF211" s="166"/>
      <c r="AG211" s="167"/>
      <c r="AH211" s="168"/>
      <c r="AI211" s="27"/>
      <c r="AJ211" s="28"/>
      <c r="AK211" s="32"/>
      <c r="AL211" s="21"/>
      <c r="AM211" s="54">
        <f t="shared" si="16"/>
        <v>1</v>
      </c>
      <c r="AN211" s="54">
        <f t="shared" si="19"/>
        <v>1</v>
      </c>
      <c r="AO211" s="56"/>
      <c r="AP211" s="44">
        <f t="shared" si="17"/>
        <v>1</v>
      </c>
      <c r="AQ211" s="16"/>
    </row>
    <row r="212" spans="1:43" s="22" customFormat="1" ht="12.75" customHeight="1">
      <c r="A212" s="259"/>
      <c r="B212" s="14" t="s">
        <v>52</v>
      </c>
      <c r="C212" s="60"/>
      <c r="D212" s="41" t="s">
        <v>101</v>
      </c>
      <c r="E212" s="75">
        <v>27620</v>
      </c>
      <c r="F212" s="252">
        <v>90756</v>
      </c>
      <c r="G212" s="235" t="s">
        <v>201</v>
      </c>
      <c r="H212" s="232"/>
      <c r="I212" s="31">
        <f t="shared" si="18"/>
        <v>0</v>
      </c>
      <c r="J212" s="227"/>
      <c r="K212" s="47"/>
      <c r="L212" s="36">
        <v>46</v>
      </c>
      <c r="M212" s="37">
        <f>IF(L212=0,0,IF(L212=1,IF(K$5&gt;40,48,IF(INT(K$5/5)-K$5/5=0,K$5+MIN(INT(K$5/5),8),K$5+1+MIN(INT(K$5/5),8))),IF(L212=2,IF(K$5&gt;40,44,IF(INT(K$5/8)-K$5/8=0,K$5-1+MIN(INT(K$5/8),5),K$5+MIN(INT(K$5/8),5))),IF(L212=3,IF(K$5&gt;40,41,IF(INT(K$5/13)-K$5/13=0,K$5-2+MIN(INT(K$5/13),3),K$5-1+MIN(INT(K$5/13),2))),IF(K$5&gt;40,IF(L212&gt;40,0,41-L212),K$5+1-L212)))))</f>
        <v>0</v>
      </c>
      <c r="N212" s="27"/>
      <c r="O212" s="28"/>
      <c r="P212" s="29"/>
      <c r="Q212" s="27"/>
      <c r="R212" s="28"/>
      <c r="S212" s="29"/>
      <c r="T212" s="27"/>
      <c r="U212" s="28"/>
      <c r="V212" s="33"/>
      <c r="W212" s="27"/>
      <c r="X212" s="28"/>
      <c r="Y212" s="29"/>
      <c r="Z212" s="27"/>
      <c r="AA212" s="28"/>
      <c r="AB212" s="29"/>
      <c r="AC212" s="93"/>
      <c r="AD212" s="94"/>
      <c r="AE212" s="95"/>
      <c r="AF212" s="166"/>
      <c r="AG212" s="167"/>
      <c r="AH212" s="168"/>
      <c r="AI212" s="27"/>
      <c r="AJ212" s="28"/>
      <c r="AK212" s="32"/>
      <c r="AL212" s="21"/>
      <c r="AM212" s="54">
        <f t="shared" si="16"/>
        <v>1</v>
      </c>
      <c r="AN212" s="54">
        <f t="shared" si="19"/>
        <v>1</v>
      </c>
      <c r="AO212" s="56"/>
      <c r="AP212" s="44">
        <f t="shared" si="17"/>
        <v>1</v>
      </c>
      <c r="AQ212" s="16"/>
    </row>
    <row r="213" spans="1:43" s="22" customFormat="1" ht="12.75" customHeight="1">
      <c r="A213" s="259"/>
      <c r="B213" s="14" t="s">
        <v>58</v>
      </c>
      <c r="C213" s="60"/>
      <c r="D213" s="41" t="s">
        <v>101</v>
      </c>
      <c r="E213" s="75">
        <v>33118</v>
      </c>
      <c r="F213" s="252">
        <v>94735</v>
      </c>
      <c r="G213" s="235" t="s">
        <v>207</v>
      </c>
      <c r="H213" s="232"/>
      <c r="I213" s="31">
        <f t="shared" si="18"/>
        <v>0</v>
      </c>
      <c r="J213" s="227"/>
      <c r="K213" s="47"/>
      <c r="L213" s="36">
        <v>52</v>
      </c>
      <c r="M213" s="37">
        <f>IF(L213=0,0,IF(L213=1,IF(K$5&gt;40,48,IF(INT(K$5/5)-K$5/5=0,K$5+MIN(INT(K$5/5),8),K$5+1+MIN(INT(K$5/5),8))),IF(L213=2,IF(K$5&gt;40,44,IF(INT(K$5/8)-K$5/8=0,K$5-1+MIN(INT(K$5/8),5),K$5+MIN(INT(K$5/8),5))),IF(L213=3,IF(K$5&gt;40,41,IF(INT(K$5/13)-K$5/13=0,K$5-2+MIN(INT(K$5/13),3),K$5-1+MIN(INT(K$5/13),2))),IF(K$5&gt;40,IF(L213&gt;40,0,41-L213),K$5+1-L213)))))</f>
        <v>0</v>
      </c>
      <c r="N213" s="27"/>
      <c r="O213" s="28"/>
      <c r="P213" s="29"/>
      <c r="Q213" s="27"/>
      <c r="R213" s="28"/>
      <c r="S213" s="29"/>
      <c r="T213" s="27"/>
      <c r="U213" s="28"/>
      <c r="V213" s="33"/>
      <c r="W213" s="27"/>
      <c r="X213" s="28"/>
      <c r="Y213" s="29"/>
      <c r="Z213" s="27"/>
      <c r="AA213" s="28"/>
      <c r="AB213" s="29"/>
      <c r="AC213" s="93"/>
      <c r="AD213" s="94"/>
      <c r="AE213" s="95"/>
      <c r="AF213" s="166"/>
      <c r="AG213" s="167"/>
      <c r="AH213" s="168"/>
      <c r="AI213" s="27"/>
      <c r="AJ213" s="28"/>
      <c r="AK213" s="32"/>
      <c r="AL213" s="21"/>
      <c r="AM213" s="54">
        <f t="shared" si="16"/>
        <v>1</v>
      </c>
      <c r="AN213" s="54">
        <f t="shared" si="19"/>
        <v>1</v>
      </c>
      <c r="AO213" s="56"/>
      <c r="AP213" s="44">
        <f t="shared" si="17"/>
        <v>1</v>
      </c>
      <c r="AQ213" s="16"/>
    </row>
    <row r="214" spans="1:43" s="22" customFormat="1" ht="12.75" customHeight="1">
      <c r="A214" s="259"/>
      <c r="B214" s="14" t="s">
        <v>56</v>
      </c>
      <c r="C214" s="60"/>
      <c r="D214" s="41" t="s">
        <v>101</v>
      </c>
      <c r="E214" s="76">
        <v>29267</v>
      </c>
      <c r="F214" s="252">
        <v>91719</v>
      </c>
      <c r="G214" s="235" t="s">
        <v>205</v>
      </c>
      <c r="H214" s="232"/>
      <c r="I214" s="31">
        <f t="shared" si="18"/>
        <v>0</v>
      </c>
      <c r="J214" s="227"/>
      <c r="K214" s="47"/>
      <c r="L214" s="36">
        <v>50</v>
      </c>
      <c r="M214" s="37">
        <f>IF(L214=0,0,IF(L214=1,IF(K$5&gt;40,48,IF(INT(K$5/5)-K$5/5=0,K$5+MIN(INT(K$5/5),8),K$5+1+MIN(INT(K$5/5),8))),IF(L214=2,IF(K$5&gt;40,44,IF(INT(K$5/8)-K$5/8=0,K$5-1+MIN(INT(K$5/8),5),K$5+MIN(INT(K$5/8),5))),IF(L214=3,IF(K$5&gt;40,41,IF(INT(K$5/13)-K$5/13=0,K$5-2+MIN(INT(K$5/13),3),K$5-1+MIN(INT(K$5/13),2))),IF(K$5&gt;40,IF(L214&gt;40,0,41-L214),K$5+1-L214)))))</f>
        <v>0</v>
      </c>
      <c r="N214" s="27"/>
      <c r="O214" s="28"/>
      <c r="P214" s="29"/>
      <c r="Q214" s="27"/>
      <c r="R214" s="28"/>
      <c r="S214" s="29"/>
      <c r="T214" s="27"/>
      <c r="U214" s="28"/>
      <c r="V214" s="33"/>
      <c r="W214" s="27"/>
      <c r="X214" s="28"/>
      <c r="Y214" s="29"/>
      <c r="Z214" s="27"/>
      <c r="AA214" s="28"/>
      <c r="AB214" s="29"/>
      <c r="AC214" s="93"/>
      <c r="AD214" s="94"/>
      <c r="AE214" s="95"/>
      <c r="AF214" s="166"/>
      <c r="AG214" s="167"/>
      <c r="AH214" s="168"/>
      <c r="AI214" s="27"/>
      <c r="AJ214" s="28"/>
      <c r="AK214" s="32"/>
      <c r="AL214" s="21"/>
      <c r="AM214" s="54">
        <f t="shared" si="16"/>
        <v>1</v>
      </c>
      <c r="AN214" s="54">
        <f t="shared" si="19"/>
        <v>1</v>
      </c>
      <c r="AO214" s="56"/>
      <c r="AP214" s="44">
        <f t="shared" si="17"/>
        <v>1</v>
      </c>
      <c r="AQ214" s="16"/>
    </row>
    <row r="215" spans="1:43" s="22" customFormat="1" ht="12.75" customHeight="1">
      <c r="A215" s="259"/>
      <c r="B215" s="136" t="s">
        <v>446</v>
      </c>
      <c r="C215" s="143"/>
      <c r="D215" s="41" t="s">
        <v>280</v>
      </c>
      <c r="E215" s="76">
        <v>27222</v>
      </c>
      <c r="F215" s="253">
        <v>102675</v>
      </c>
      <c r="G215" s="239" t="s">
        <v>357</v>
      </c>
      <c r="H215" s="232"/>
      <c r="I215" s="31">
        <f t="shared" si="18"/>
        <v>0</v>
      </c>
      <c r="J215" s="227"/>
      <c r="K215" s="47"/>
      <c r="L215" s="36"/>
      <c r="M215" s="37"/>
      <c r="N215" s="27"/>
      <c r="O215" s="28"/>
      <c r="P215" s="29"/>
      <c r="Q215" s="27"/>
      <c r="R215" s="28"/>
      <c r="S215" s="29"/>
      <c r="T215" s="27"/>
      <c r="U215" s="28"/>
      <c r="V215" s="29"/>
      <c r="W215" s="27"/>
      <c r="X215" s="28"/>
      <c r="Y215" s="29"/>
      <c r="Z215" s="27"/>
      <c r="AA215" s="28">
        <v>60</v>
      </c>
      <c r="AB215" s="29">
        <f>IF(AA215=0,0,IF(AA215=1,IF(Z$5&gt;40,48,IF(INT(Z$5/5)-Z$5/5=0,Z$5+MIN(INT(Z$5/5),8),Z$5+1+MIN(INT(Z$5/5),8))),IF(AA215=2,IF(Z$5&gt;40,44,IF(INT(Z$5/8)-Z$5/8=0,Z$5-1+MIN(INT(Z$5/8),5),Z$5+MIN(INT(Z$5/8),5))),IF(AA215=3,IF(Z$5&gt;40,41,IF(INT(Z$5/13)-Z$5/13=0,Z$5-2+MIN(INT(Z$5/13),3),Z$5-1+MIN(INT(Z$5/13),2))),IF(Z$5&gt;40,IF(AA215&gt;40,0,41-AA215),Z$5+1-AA215)))))</f>
        <v>0</v>
      </c>
      <c r="AC215" s="93"/>
      <c r="AD215" s="94"/>
      <c r="AE215" s="95"/>
      <c r="AF215" s="166"/>
      <c r="AG215" s="167"/>
      <c r="AH215" s="168"/>
      <c r="AI215" s="27"/>
      <c r="AJ215" s="28"/>
      <c r="AK215" s="32"/>
      <c r="AL215" s="21"/>
      <c r="AM215" s="54">
        <f t="shared" si="16"/>
        <v>1</v>
      </c>
      <c r="AN215" s="54">
        <f t="shared" si="19"/>
        <v>1</v>
      </c>
      <c r="AO215" s="56"/>
      <c r="AP215" s="44">
        <f t="shared" si="17"/>
        <v>1</v>
      </c>
      <c r="AQ215" s="16"/>
    </row>
    <row r="216" spans="1:43" s="22" customFormat="1" ht="12.75">
      <c r="A216" s="259"/>
      <c r="B216" s="14" t="s">
        <v>69</v>
      </c>
      <c r="C216" s="60"/>
      <c r="D216" s="41" t="s">
        <v>101</v>
      </c>
      <c r="E216" s="76">
        <v>31605</v>
      </c>
      <c r="F216" s="252">
        <v>93660</v>
      </c>
      <c r="G216" s="235" t="s">
        <v>217</v>
      </c>
      <c r="H216" s="232"/>
      <c r="I216" s="31">
        <f t="shared" si="18"/>
        <v>0</v>
      </c>
      <c r="J216" s="227"/>
      <c r="K216" s="47"/>
      <c r="L216" s="36">
        <v>55</v>
      </c>
      <c r="M216" s="37">
        <f>IF(L216=0,0,IF(L216=1,IF(K$5&gt;40,48,IF(INT(K$5/5)-K$5/5=0,K$5+MIN(INT(K$5/5),8),K$5+1+MIN(INT(K$5/5),8))),IF(L216=2,IF(K$5&gt;40,44,IF(INT(K$5/8)-K$5/8=0,K$5-1+MIN(INT(K$5/8),5),K$5+MIN(INT(K$5/8),5))),IF(L216=3,IF(K$5&gt;40,41,IF(INT(K$5/13)-K$5/13=0,K$5-2+MIN(INT(K$5/13),3),K$5-1+MIN(INT(K$5/13),2))),IF(K$5&gt;40,IF(L216&gt;40,0,41-L216),K$5+1-L216)))))</f>
        <v>0</v>
      </c>
      <c r="N216" s="27"/>
      <c r="O216" s="28"/>
      <c r="P216" s="29"/>
      <c r="Q216" s="27"/>
      <c r="R216" s="28"/>
      <c r="S216" s="29"/>
      <c r="T216" s="27"/>
      <c r="U216" s="28"/>
      <c r="V216" s="29"/>
      <c r="W216" s="27"/>
      <c r="X216" s="28"/>
      <c r="Y216" s="29"/>
      <c r="Z216" s="27"/>
      <c r="AA216" s="28"/>
      <c r="AB216" s="29"/>
      <c r="AC216" s="93"/>
      <c r="AD216" s="94"/>
      <c r="AE216" s="95"/>
      <c r="AF216" s="166"/>
      <c r="AG216" s="167"/>
      <c r="AH216" s="168"/>
      <c r="AI216" s="27"/>
      <c r="AJ216" s="28"/>
      <c r="AK216" s="32"/>
      <c r="AL216" s="21"/>
      <c r="AM216" s="54">
        <f t="shared" si="16"/>
        <v>1</v>
      </c>
      <c r="AN216" s="54">
        <f t="shared" si="19"/>
        <v>1</v>
      </c>
      <c r="AO216" s="56"/>
      <c r="AP216" s="44">
        <f t="shared" si="17"/>
        <v>1</v>
      </c>
      <c r="AQ216" s="16"/>
    </row>
    <row r="217" spans="1:43" s="22" customFormat="1" ht="12.75" customHeight="1">
      <c r="A217" s="259"/>
      <c r="B217" s="14" t="s">
        <v>87</v>
      </c>
      <c r="C217" s="60"/>
      <c r="D217" s="41" t="s">
        <v>101</v>
      </c>
      <c r="E217" s="76">
        <v>29468</v>
      </c>
      <c r="F217" s="252">
        <v>90753</v>
      </c>
      <c r="G217" s="235" t="s">
        <v>240</v>
      </c>
      <c r="H217" s="232"/>
      <c r="I217" s="31">
        <f t="shared" si="18"/>
        <v>0</v>
      </c>
      <c r="J217" s="227"/>
      <c r="K217" s="140"/>
      <c r="L217" s="36">
        <v>55</v>
      </c>
      <c r="M217" s="37">
        <f>IF(L217=0,0,IF(L217=1,IF(K$5&gt;40,48,IF(INT(K$5/5)-K$5/5=0,K$5+MIN(INT(K$5/5),8),K$5+1+MIN(INT(K$5/5),8))),IF(L217=2,IF(K$5&gt;40,44,IF(INT(K$5/8)-K$5/8=0,K$5-1+MIN(INT(K$5/8),5),K$5+MIN(INT(K$5/8),5))),IF(L217=3,IF(K$5&gt;40,41,IF(INT(K$5/13)-K$5/13=0,K$5-2+MIN(INT(K$5/13),3),K$5-1+MIN(INT(K$5/13),2))),IF(K$5&gt;40,IF(L217&gt;40,0,41-L217),K$5+1-L217)))))</f>
        <v>0</v>
      </c>
      <c r="N217" s="27"/>
      <c r="O217" s="28"/>
      <c r="P217" s="29"/>
      <c r="Q217" s="27"/>
      <c r="R217" s="28"/>
      <c r="S217" s="29"/>
      <c r="T217" s="27"/>
      <c r="U217" s="28"/>
      <c r="V217" s="33"/>
      <c r="W217" s="27"/>
      <c r="X217" s="28"/>
      <c r="Y217" s="29"/>
      <c r="Z217" s="27"/>
      <c r="AA217" s="28"/>
      <c r="AB217" s="29"/>
      <c r="AC217" s="93"/>
      <c r="AD217" s="94"/>
      <c r="AE217" s="95"/>
      <c r="AF217" s="166"/>
      <c r="AG217" s="167"/>
      <c r="AH217" s="168"/>
      <c r="AI217" s="27"/>
      <c r="AJ217" s="28"/>
      <c r="AK217" s="32"/>
      <c r="AL217" s="21"/>
      <c r="AM217" s="54">
        <f t="shared" si="16"/>
        <v>1</v>
      </c>
      <c r="AN217" s="54">
        <f t="shared" si="19"/>
        <v>1</v>
      </c>
      <c r="AO217" s="56"/>
      <c r="AP217" s="44">
        <f t="shared" si="17"/>
        <v>1</v>
      </c>
      <c r="AQ217" s="16"/>
    </row>
    <row r="218" spans="1:43" s="22" customFormat="1" ht="12.75" customHeight="1">
      <c r="A218" s="259"/>
      <c r="B218" s="136" t="s">
        <v>434</v>
      </c>
      <c r="C218" s="143"/>
      <c r="D218" s="41" t="s">
        <v>280</v>
      </c>
      <c r="E218" s="76">
        <v>26093</v>
      </c>
      <c r="F218" s="253">
        <v>102671</v>
      </c>
      <c r="G218" s="239" t="s">
        <v>345</v>
      </c>
      <c r="H218" s="232"/>
      <c r="I218" s="31">
        <f t="shared" si="18"/>
        <v>0</v>
      </c>
      <c r="J218" s="227"/>
      <c r="K218" s="47"/>
      <c r="L218" s="36"/>
      <c r="M218" s="37"/>
      <c r="N218" s="27"/>
      <c r="O218" s="28"/>
      <c r="P218" s="29"/>
      <c r="Q218" s="27"/>
      <c r="R218" s="28"/>
      <c r="S218" s="29"/>
      <c r="T218" s="27"/>
      <c r="U218" s="28"/>
      <c r="V218" s="33"/>
      <c r="W218" s="27"/>
      <c r="X218" s="28"/>
      <c r="Y218" s="29"/>
      <c r="Z218" s="27"/>
      <c r="AA218" s="28">
        <v>60</v>
      </c>
      <c r="AB218" s="29">
        <f>IF(AA218=0,0,IF(AA218=1,IF(Z$5&gt;40,48,IF(INT(Z$5/5)-Z$5/5=0,Z$5+MIN(INT(Z$5/5),8),Z$5+1+MIN(INT(Z$5/5),8))),IF(AA218=2,IF(Z$5&gt;40,44,IF(INT(Z$5/8)-Z$5/8=0,Z$5-1+MIN(INT(Z$5/8),5),Z$5+MIN(INT(Z$5/8),5))),IF(AA218=3,IF(Z$5&gt;40,41,IF(INT(Z$5/13)-Z$5/13=0,Z$5-2+MIN(INT(Z$5/13),3),Z$5-1+MIN(INT(Z$5/13),2))),IF(Z$5&gt;40,IF(AA218&gt;40,0,41-AA218),Z$5+1-AA218)))))</f>
        <v>0</v>
      </c>
      <c r="AC218" s="93"/>
      <c r="AD218" s="94"/>
      <c r="AE218" s="95"/>
      <c r="AF218" s="166"/>
      <c r="AG218" s="167"/>
      <c r="AH218" s="168"/>
      <c r="AI218" s="27"/>
      <c r="AJ218" s="28"/>
      <c r="AK218" s="32"/>
      <c r="AL218" s="21"/>
      <c r="AM218" s="54">
        <f t="shared" si="16"/>
        <v>1</v>
      </c>
      <c r="AN218" s="54">
        <f t="shared" si="19"/>
        <v>1</v>
      </c>
      <c r="AO218" s="56"/>
      <c r="AP218" s="44">
        <f t="shared" si="17"/>
        <v>1</v>
      </c>
      <c r="AQ218" s="16"/>
    </row>
    <row r="219" spans="1:43" s="22" customFormat="1" ht="12.75" customHeight="1">
      <c r="A219" s="259"/>
      <c r="B219" s="136" t="s">
        <v>429</v>
      </c>
      <c r="C219" s="143"/>
      <c r="D219" s="41" t="s">
        <v>280</v>
      </c>
      <c r="E219" s="234">
        <v>29237</v>
      </c>
      <c r="F219" s="253">
        <v>102672</v>
      </c>
      <c r="G219" s="239" t="s">
        <v>340</v>
      </c>
      <c r="H219" s="232"/>
      <c r="I219" s="31">
        <f t="shared" si="18"/>
        <v>0</v>
      </c>
      <c r="J219" s="227"/>
      <c r="K219" s="47"/>
      <c r="L219" s="36"/>
      <c r="M219" s="37"/>
      <c r="N219" s="27"/>
      <c r="O219" s="28"/>
      <c r="P219" s="29"/>
      <c r="Q219" s="27"/>
      <c r="R219" s="28"/>
      <c r="S219" s="29"/>
      <c r="T219" s="27"/>
      <c r="U219" s="28"/>
      <c r="V219" s="33"/>
      <c r="W219" s="27"/>
      <c r="X219" s="28"/>
      <c r="Y219" s="29"/>
      <c r="Z219" s="27"/>
      <c r="AA219" s="28">
        <v>60</v>
      </c>
      <c r="AB219" s="29">
        <f>IF(AA219=0,0,IF(AA219=1,IF(Z$5&gt;40,48,IF(INT(Z$5/5)-Z$5/5=0,Z$5+MIN(INT(Z$5/5),8),Z$5+1+MIN(INT(Z$5/5),8))),IF(AA219=2,IF(Z$5&gt;40,44,IF(INT(Z$5/8)-Z$5/8=0,Z$5-1+MIN(INT(Z$5/8),5),Z$5+MIN(INT(Z$5/8),5))),IF(AA219=3,IF(Z$5&gt;40,41,IF(INT(Z$5/13)-Z$5/13=0,Z$5-2+MIN(INT(Z$5/13),3),Z$5-1+MIN(INT(Z$5/13),2))),IF(Z$5&gt;40,IF(AA219&gt;40,0,41-AA219),Z$5+1-AA219)))))</f>
        <v>0</v>
      </c>
      <c r="AC219" s="93"/>
      <c r="AD219" s="94"/>
      <c r="AE219" s="95"/>
      <c r="AF219" s="166"/>
      <c r="AG219" s="167"/>
      <c r="AH219" s="168"/>
      <c r="AI219" s="27"/>
      <c r="AJ219" s="28"/>
      <c r="AK219" s="32"/>
      <c r="AL219" s="21"/>
      <c r="AM219" s="54">
        <f t="shared" si="16"/>
        <v>1</v>
      </c>
      <c r="AN219" s="54">
        <f t="shared" si="19"/>
        <v>1</v>
      </c>
      <c r="AO219" s="56"/>
      <c r="AP219" s="44">
        <f t="shared" si="17"/>
        <v>1</v>
      </c>
      <c r="AQ219" s="16"/>
    </row>
    <row r="220" spans="1:43" s="22" customFormat="1" ht="12.75" customHeight="1">
      <c r="A220" s="259"/>
      <c r="B220" s="14" t="s">
        <v>76</v>
      </c>
      <c r="C220" s="60"/>
      <c r="D220" s="41" t="s">
        <v>101</v>
      </c>
      <c r="E220" s="76">
        <v>30124</v>
      </c>
      <c r="F220" s="252">
        <v>90765</v>
      </c>
      <c r="G220" s="235" t="s">
        <v>225</v>
      </c>
      <c r="H220" s="232"/>
      <c r="I220" s="31">
        <f t="shared" si="18"/>
        <v>0</v>
      </c>
      <c r="J220" s="227"/>
      <c r="K220" s="47"/>
      <c r="L220" s="36">
        <v>55</v>
      </c>
      <c r="M220" s="37">
        <f>IF(L220=0,0,IF(L220=1,IF(K$5&gt;40,48,IF(INT(K$5/5)-K$5/5=0,K$5+MIN(INT(K$5/5),8),K$5+1+MIN(INT(K$5/5),8))),IF(L220=2,IF(K$5&gt;40,44,IF(INT(K$5/8)-K$5/8=0,K$5-1+MIN(INT(K$5/8),5),K$5+MIN(INT(K$5/8),5))),IF(L220=3,IF(K$5&gt;40,41,IF(INT(K$5/13)-K$5/13=0,K$5-2+MIN(INT(K$5/13),3),K$5-1+MIN(INT(K$5/13),2))),IF(K$5&gt;40,IF(L220&gt;40,0,41-L220),K$5+1-L220)))))</f>
        <v>0</v>
      </c>
      <c r="N220" s="27"/>
      <c r="O220" s="28"/>
      <c r="P220" s="29"/>
      <c r="Q220" s="27"/>
      <c r="R220" s="28"/>
      <c r="S220" s="29"/>
      <c r="T220" s="27"/>
      <c r="U220" s="28"/>
      <c r="V220" s="33"/>
      <c r="W220" s="27"/>
      <c r="X220" s="28"/>
      <c r="Y220" s="29"/>
      <c r="Z220" s="27"/>
      <c r="AA220" s="28"/>
      <c r="AB220" s="29"/>
      <c r="AC220" s="93"/>
      <c r="AD220" s="94"/>
      <c r="AE220" s="95"/>
      <c r="AF220" s="166"/>
      <c r="AG220" s="167"/>
      <c r="AH220" s="168"/>
      <c r="AI220" s="27"/>
      <c r="AJ220" s="28"/>
      <c r="AK220" s="32"/>
      <c r="AL220" s="21"/>
      <c r="AM220" s="54">
        <f t="shared" si="16"/>
        <v>1</v>
      </c>
      <c r="AN220" s="54">
        <f t="shared" si="19"/>
        <v>1</v>
      </c>
      <c r="AO220" s="56"/>
      <c r="AP220" s="44">
        <f t="shared" si="17"/>
        <v>1</v>
      </c>
      <c r="AQ220" s="16"/>
    </row>
    <row r="221" spans="1:43" s="22" customFormat="1" ht="12.75" customHeight="1">
      <c r="A221" s="259"/>
      <c r="B221" s="136" t="s">
        <v>449</v>
      </c>
      <c r="C221" s="146"/>
      <c r="D221" s="41" t="s">
        <v>280</v>
      </c>
      <c r="E221" s="76">
        <v>30126</v>
      </c>
      <c r="F221" s="253">
        <v>102678</v>
      </c>
      <c r="G221" s="239" t="s">
        <v>349</v>
      </c>
      <c r="H221" s="232"/>
      <c r="I221" s="31">
        <f t="shared" si="18"/>
        <v>0</v>
      </c>
      <c r="J221" s="227"/>
      <c r="K221" s="47"/>
      <c r="L221" s="36"/>
      <c r="M221" s="37"/>
      <c r="N221" s="27"/>
      <c r="O221" s="28"/>
      <c r="P221" s="29"/>
      <c r="Q221" s="27"/>
      <c r="R221" s="28"/>
      <c r="S221" s="29"/>
      <c r="T221" s="27"/>
      <c r="U221" s="28"/>
      <c r="V221" s="33"/>
      <c r="W221" s="27"/>
      <c r="X221" s="28"/>
      <c r="Y221" s="29"/>
      <c r="Z221" s="27"/>
      <c r="AA221" s="28">
        <v>60</v>
      </c>
      <c r="AB221" s="29">
        <f>IF(AA221=0,0,IF(AA221=1,IF(Z$5&gt;40,48,IF(INT(Z$5/5)-Z$5/5=0,Z$5+MIN(INT(Z$5/5),8),Z$5+1+MIN(INT(Z$5/5),8))),IF(AA221=2,IF(Z$5&gt;40,44,IF(INT(Z$5/8)-Z$5/8=0,Z$5-1+MIN(INT(Z$5/8),5),Z$5+MIN(INT(Z$5/8),5))),IF(AA221=3,IF(Z$5&gt;40,41,IF(INT(Z$5/13)-Z$5/13=0,Z$5-2+MIN(INT(Z$5/13),3),Z$5-1+MIN(INT(Z$5/13),2))),IF(Z$5&gt;40,IF(AA221&gt;40,0,41-AA221),Z$5+1-AA221)))))</f>
        <v>0</v>
      </c>
      <c r="AC221" s="93"/>
      <c r="AD221" s="94"/>
      <c r="AE221" s="95"/>
      <c r="AF221" s="166"/>
      <c r="AG221" s="167"/>
      <c r="AH221" s="168"/>
      <c r="AI221" s="27"/>
      <c r="AJ221" s="28"/>
      <c r="AK221" s="32"/>
      <c r="AL221" s="21"/>
      <c r="AM221" s="54">
        <f t="shared" si="16"/>
        <v>1</v>
      </c>
      <c r="AN221" s="54">
        <f t="shared" si="19"/>
        <v>1</v>
      </c>
      <c r="AO221" s="56"/>
      <c r="AP221" s="44">
        <f t="shared" si="17"/>
        <v>1</v>
      </c>
      <c r="AQ221" s="16"/>
    </row>
    <row r="222" spans="1:43" s="22" customFormat="1" ht="12.75" customHeight="1">
      <c r="A222" s="259"/>
      <c r="B222" s="14" t="s">
        <v>78</v>
      </c>
      <c r="C222" s="60"/>
      <c r="D222" s="41" t="s">
        <v>101</v>
      </c>
      <c r="E222" s="75">
        <v>30301</v>
      </c>
      <c r="F222" s="252">
        <v>91011</v>
      </c>
      <c r="G222" s="235" t="s">
        <v>230</v>
      </c>
      <c r="H222" s="232"/>
      <c r="I222" s="31">
        <f t="shared" si="18"/>
        <v>0</v>
      </c>
      <c r="J222" s="227"/>
      <c r="K222" s="47"/>
      <c r="L222" s="36">
        <v>55</v>
      </c>
      <c r="M222" s="37">
        <f>IF(L222=0,0,IF(L222=1,IF(K$5&gt;40,48,IF(INT(K$5/5)-K$5/5=0,K$5+MIN(INT(K$5/5),8),K$5+1+MIN(INT(K$5/5),8))),IF(L222=2,IF(K$5&gt;40,44,IF(INT(K$5/8)-K$5/8=0,K$5-1+MIN(INT(K$5/8),5),K$5+MIN(INT(K$5/8),5))),IF(L222=3,IF(K$5&gt;40,41,IF(INT(K$5/13)-K$5/13=0,K$5-2+MIN(INT(K$5/13),3),K$5-1+MIN(INT(K$5/13),2))),IF(K$5&gt;40,IF(L222&gt;40,0,41-L222),K$5+1-L222)))))</f>
        <v>0</v>
      </c>
      <c r="N222" s="27"/>
      <c r="O222" s="28"/>
      <c r="P222" s="29"/>
      <c r="Q222" s="27"/>
      <c r="R222" s="28"/>
      <c r="S222" s="29"/>
      <c r="T222" s="27"/>
      <c r="U222" s="28"/>
      <c r="V222" s="33"/>
      <c r="W222" s="27"/>
      <c r="X222" s="28"/>
      <c r="Y222" s="29"/>
      <c r="Z222" s="27"/>
      <c r="AA222" s="28"/>
      <c r="AB222" s="29"/>
      <c r="AC222" s="93"/>
      <c r="AD222" s="94"/>
      <c r="AE222" s="95"/>
      <c r="AF222" s="166"/>
      <c r="AG222" s="167"/>
      <c r="AH222" s="168"/>
      <c r="AI222" s="27"/>
      <c r="AJ222" s="28"/>
      <c r="AK222" s="32"/>
      <c r="AL222" s="21"/>
      <c r="AM222" s="54">
        <f t="shared" si="16"/>
        <v>1</v>
      </c>
      <c r="AN222" s="54">
        <f t="shared" si="19"/>
        <v>1</v>
      </c>
      <c r="AO222" s="56"/>
      <c r="AP222" s="44">
        <f t="shared" si="17"/>
        <v>1</v>
      </c>
      <c r="AQ222" s="16"/>
    </row>
    <row r="223" spans="1:43" s="22" customFormat="1" ht="12.75" customHeight="1">
      <c r="A223" s="259"/>
      <c r="B223" s="14" t="s">
        <v>59</v>
      </c>
      <c r="C223" s="60"/>
      <c r="D223" s="41" t="s">
        <v>101</v>
      </c>
      <c r="E223" s="76">
        <v>34584</v>
      </c>
      <c r="F223" s="252">
        <v>94727</v>
      </c>
      <c r="G223" s="235" t="s">
        <v>208</v>
      </c>
      <c r="H223" s="232"/>
      <c r="I223" s="31">
        <f t="shared" si="18"/>
        <v>0</v>
      </c>
      <c r="J223" s="227"/>
      <c r="K223" s="47"/>
      <c r="L223" s="36">
        <v>54</v>
      </c>
      <c r="M223" s="37">
        <f>IF(L223=0,0,IF(L223=1,IF(K$5&gt;40,48,IF(INT(K$5/5)-K$5/5=0,K$5+MIN(INT(K$5/5),8),K$5+1+MIN(INT(K$5/5),8))),IF(L223=2,IF(K$5&gt;40,44,IF(INT(K$5/8)-K$5/8=0,K$5-1+MIN(INT(K$5/8),5),K$5+MIN(INT(K$5/8),5))),IF(L223=3,IF(K$5&gt;40,41,IF(INT(K$5/13)-K$5/13=0,K$5-2+MIN(INT(K$5/13),3),K$5-1+MIN(INT(K$5/13),2))),IF(K$5&gt;40,IF(L223&gt;40,0,41-L223),K$5+1-L223)))))</f>
        <v>0</v>
      </c>
      <c r="N223" s="27"/>
      <c r="O223" s="28"/>
      <c r="P223" s="29"/>
      <c r="Q223" s="27"/>
      <c r="R223" s="28"/>
      <c r="S223" s="29"/>
      <c r="T223" s="27"/>
      <c r="U223" s="28"/>
      <c r="V223" s="33"/>
      <c r="W223" s="27"/>
      <c r="X223" s="28"/>
      <c r="Y223" s="29"/>
      <c r="Z223" s="27"/>
      <c r="AA223" s="28"/>
      <c r="AB223" s="29"/>
      <c r="AC223" s="93"/>
      <c r="AD223" s="94"/>
      <c r="AE223" s="95"/>
      <c r="AF223" s="166"/>
      <c r="AG223" s="167"/>
      <c r="AH223" s="168"/>
      <c r="AI223" s="27"/>
      <c r="AJ223" s="28"/>
      <c r="AK223" s="32"/>
      <c r="AL223" s="21"/>
      <c r="AM223" s="54">
        <f t="shared" si="16"/>
        <v>1</v>
      </c>
      <c r="AN223" s="54">
        <f t="shared" si="19"/>
        <v>1</v>
      </c>
      <c r="AO223" s="56"/>
      <c r="AP223" s="44">
        <f t="shared" si="17"/>
        <v>1</v>
      </c>
      <c r="AQ223" s="16"/>
    </row>
    <row r="224" spans="1:43" s="22" customFormat="1" ht="12.75" customHeight="1">
      <c r="A224" s="259"/>
      <c r="B224" s="14" t="s">
        <v>80</v>
      </c>
      <c r="C224" s="60"/>
      <c r="D224" s="41" t="s">
        <v>101</v>
      </c>
      <c r="E224" s="76">
        <v>29530</v>
      </c>
      <c r="F224" s="252">
        <v>90952</v>
      </c>
      <c r="G224" s="235" t="s">
        <v>231</v>
      </c>
      <c r="H224" s="232"/>
      <c r="I224" s="31">
        <f t="shared" si="18"/>
        <v>0</v>
      </c>
      <c r="J224" s="227"/>
      <c r="K224" s="140"/>
      <c r="L224" s="36">
        <v>55</v>
      </c>
      <c r="M224" s="37">
        <f>IF(L224=0,0,IF(L224=1,IF(K$5&gt;40,48,IF(INT(K$5/5)-K$5/5=0,K$5+MIN(INT(K$5/5),8),K$5+1+MIN(INT(K$5/5),8))),IF(L224=2,IF(K$5&gt;40,44,IF(INT(K$5/8)-K$5/8=0,K$5-1+MIN(INT(K$5/8),5),K$5+MIN(INT(K$5/8),5))),IF(L224=3,IF(K$5&gt;40,41,IF(INT(K$5/13)-K$5/13=0,K$5-2+MIN(INT(K$5/13),3),K$5-1+MIN(INT(K$5/13),2))),IF(K$5&gt;40,IF(L224&gt;40,0,41-L224),K$5+1-L224)))))</f>
        <v>0</v>
      </c>
      <c r="N224" s="27"/>
      <c r="O224" s="28"/>
      <c r="P224" s="29"/>
      <c r="Q224" s="27"/>
      <c r="R224" s="28"/>
      <c r="S224" s="29"/>
      <c r="T224" s="27"/>
      <c r="U224" s="28"/>
      <c r="V224" s="33"/>
      <c r="W224" s="27"/>
      <c r="X224" s="28"/>
      <c r="Y224" s="29"/>
      <c r="Z224" s="27"/>
      <c r="AA224" s="28"/>
      <c r="AB224" s="29"/>
      <c r="AC224" s="93"/>
      <c r="AD224" s="94"/>
      <c r="AE224" s="95"/>
      <c r="AF224" s="166"/>
      <c r="AG224" s="167"/>
      <c r="AH224" s="168"/>
      <c r="AI224" s="27"/>
      <c r="AJ224" s="28"/>
      <c r="AK224" s="32"/>
      <c r="AL224" s="21"/>
      <c r="AM224" s="54">
        <f t="shared" si="16"/>
        <v>1</v>
      </c>
      <c r="AN224" s="54">
        <f t="shared" si="19"/>
        <v>1</v>
      </c>
      <c r="AO224" s="56"/>
      <c r="AP224" s="44">
        <f t="shared" si="17"/>
        <v>1</v>
      </c>
      <c r="AQ224" s="16"/>
    </row>
    <row r="225" spans="1:43" s="22" customFormat="1" ht="12.75" customHeight="1">
      <c r="A225" s="259"/>
      <c r="B225" s="14" t="s">
        <v>82</v>
      </c>
      <c r="C225" s="60"/>
      <c r="D225" s="41" t="s">
        <v>101</v>
      </c>
      <c r="E225" s="76">
        <v>32265</v>
      </c>
      <c r="F225" s="252">
        <v>94726</v>
      </c>
      <c r="G225" s="235" t="s">
        <v>233</v>
      </c>
      <c r="H225" s="232"/>
      <c r="I225" s="31">
        <f t="shared" si="18"/>
        <v>0</v>
      </c>
      <c r="J225" s="227"/>
      <c r="K225" s="140"/>
      <c r="L225" s="36">
        <v>55</v>
      </c>
      <c r="M225" s="37">
        <f>IF(L225=0,0,IF(L225=1,IF(K$5&gt;40,48,IF(INT(K$5/5)-K$5/5=0,K$5+MIN(INT(K$5/5),8),K$5+1+MIN(INT(K$5/5),8))),IF(L225=2,IF(K$5&gt;40,44,IF(INT(K$5/8)-K$5/8=0,K$5-1+MIN(INT(K$5/8),5),K$5+MIN(INT(K$5/8),5))),IF(L225=3,IF(K$5&gt;40,41,IF(INT(K$5/13)-K$5/13=0,K$5-2+MIN(INT(K$5/13),3),K$5-1+MIN(INT(K$5/13),2))),IF(K$5&gt;40,IF(L225&gt;40,0,41-L225),K$5+1-L225)))))</f>
        <v>0</v>
      </c>
      <c r="N225" s="27"/>
      <c r="O225" s="28"/>
      <c r="P225" s="29"/>
      <c r="Q225" s="27"/>
      <c r="R225" s="28"/>
      <c r="S225" s="29"/>
      <c r="T225" s="27"/>
      <c r="U225" s="28"/>
      <c r="V225" s="33"/>
      <c r="W225" s="27"/>
      <c r="X225" s="28"/>
      <c r="Y225" s="29"/>
      <c r="Z225" s="27"/>
      <c r="AA225" s="28"/>
      <c r="AB225" s="29"/>
      <c r="AC225" s="93"/>
      <c r="AD225" s="94"/>
      <c r="AE225" s="95"/>
      <c r="AF225" s="166"/>
      <c r="AG225" s="167"/>
      <c r="AH225" s="168"/>
      <c r="AI225" s="27"/>
      <c r="AJ225" s="28"/>
      <c r="AK225" s="32"/>
      <c r="AL225" s="21"/>
      <c r="AM225" s="54">
        <f t="shared" si="16"/>
        <v>1</v>
      </c>
      <c r="AN225" s="54">
        <f t="shared" si="19"/>
        <v>1</v>
      </c>
      <c r="AO225" s="56"/>
      <c r="AP225" s="44">
        <f t="shared" si="17"/>
        <v>1</v>
      </c>
      <c r="AQ225" s="16"/>
    </row>
    <row r="226" spans="1:43" s="22" customFormat="1" ht="12.75" customHeight="1">
      <c r="A226" s="259"/>
      <c r="B226" s="14" t="s">
        <v>84</v>
      </c>
      <c r="C226" s="60"/>
      <c r="D226" s="41" t="s">
        <v>101</v>
      </c>
      <c r="E226" s="75">
        <v>32687</v>
      </c>
      <c r="F226" s="252">
        <v>90751</v>
      </c>
      <c r="G226" s="235" t="s">
        <v>235</v>
      </c>
      <c r="H226" s="232"/>
      <c r="I226" s="31">
        <f t="shared" si="18"/>
        <v>0</v>
      </c>
      <c r="J226" s="227"/>
      <c r="K226" s="47"/>
      <c r="L226" s="36">
        <v>55</v>
      </c>
      <c r="M226" s="37">
        <f>IF(L226=0,0,IF(L226=1,IF(K$5&gt;40,48,IF(INT(K$5/5)-K$5/5=0,K$5+MIN(INT(K$5/5),8),K$5+1+MIN(INT(K$5/5),8))),IF(L226=2,IF(K$5&gt;40,44,IF(INT(K$5/8)-K$5/8=0,K$5-1+MIN(INT(K$5/8),5),K$5+MIN(INT(K$5/8),5))),IF(L226=3,IF(K$5&gt;40,41,IF(INT(K$5/13)-K$5/13=0,K$5-2+MIN(INT(K$5/13),3),K$5-1+MIN(INT(K$5/13),2))),IF(K$5&gt;40,IF(L226&gt;40,0,41-L226),K$5+1-L226)))))</f>
        <v>0</v>
      </c>
      <c r="N226" s="27"/>
      <c r="O226" s="28"/>
      <c r="P226" s="29"/>
      <c r="Q226" s="27"/>
      <c r="R226" s="28"/>
      <c r="S226" s="29"/>
      <c r="T226" s="27"/>
      <c r="U226" s="28"/>
      <c r="V226" s="33"/>
      <c r="W226" s="27"/>
      <c r="X226" s="28"/>
      <c r="Y226" s="29"/>
      <c r="Z226" s="27"/>
      <c r="AA226" s="28"/>
      <c r="AB226" s="29"/>
      <c r="AC226" s="93"/>
      <c r="AD226" s="94"/>
      <c r="AE226" s="95"/>
      <c r="AF226" s="166"/>
      <c r="AG226" s="167"/>
      <c r="AH226" s="168"/>
      <c r="AI226" s="27"/>
      <c r="AJ226" s="28"/>
      <c r="AK226" s="32"/>
      <c r="AL226" s="21"/>
      <c r="AM226" s="54">
        <f t="shared" si="16"/>
        <v>1</v>
      </c>
      <c r="AN226" s="54">
        <f t="shared" si="19"/>
        <v>1</v>
      </c>
      <c r="AO226" s="56"/>
      <c r="AP226" s="44">
        <f t="shared" si="17"/>
        <v>1</v>
      </c>
      <c r="AQ226" s="16"/>
    </row>
    <row r="227" spans="1:43" s="22" customFormat="1" ht="12.75" customHeight="1">
      <c r="A227" s="259"/>
      <c r="B227" s="136" t="s">
        <v>411</v>
      </c>
      <c r="C227" s="145"/>
      <c r="D227" s="41" t="s">
        <v>280</v>
      </c>
      <c r="E227" s="76">
        <v>34048</v>
      </c>
      <c r="F227" s="253">
        <v>102673</v>
      </c>
      <c r="G227" s="235" t="s">
        <v>324</v>
      </c>
      <c r="H227" s="232"/>
      <c r="I227" s="31">
        <f t="shared" si="18"/>
        <v>0</v>
      </c>
      <c r="J227" s="227"/>
      <c r="K227" s="47"/>
      <c r="L227" s="36"/>
      <c r="M227" s="37"/>
      <c r="N227" s="27"/>
      <c r="O227" s="28"/>
      <c r="P227" s="29"/>
      <c r="Q227" s="27"/>
      <c r="R227" s="28"/>
      <c r="S227" s="29"/>
      <c r="T227" s="27"/>
      <c r="U227" s="28"/>
      <c r="V227" s="29"/>
      <c r="W227" s="27"/>
      <c r="X227" s="28"/>
      <c r="Y227" s="29"/>
      <c r="Z227" s="27"/>
      <c r="AA227" s="28">
        <v>47</v>
      </c>
      <c r="AB227" s="29">
        <f>IF(AA227=0,0,IF(AA227=1,IF(Z$5&gt;40,48,IF(INT(Z$5/5)-Z$5/5=0,Z$5+MIN(INT(Z$5/5),8),Z$5+1+MIN(INT(Z$5/5),8))),IF(AA227=2,IF(Z$5&gt;40,44,IF(INT(Z$5/8)-Z$5/8=0,Z$5-1+MIN(INT(Z$5/8),5),Z$5+MIN(INT(Z$5/8),5))),IF(AA227=3,IF(Z$5&gt;40,41,IF(INT(Z$5/13)-Z$5/13=0,Z$5-2+MIN(INT(Z$5/13),3),Z$5-1+MIN(INT(Z$5/13),2))),IF(Z$5&gt;40,IF(AA227&gt;40,0,41-AA227),Z$5+1-AA227)))))</f>
        <v>0</v>
      </c>
      <c r="AC227" s="93"/>
      <c r="AD227" s="94"/>
      <c r="AE227" s="95"/>
      <c r="AF227" s="166"/>
      <c r="AG227" s="167"/>
      <c r="AH227" s="168"/>
      <c r="AI227" s="27"/>
      <c r="AJ227" s="28"/>
      <c r="AK227" s="32"/>
      <c r="AL227" s="21"/>
      <c r="AM227" s="54">
        <f t="shared" si="16"/>
        <v>1</v>
      </c>
      <c r="AN227" s="54">
        <f t="shared" si="19"/>
        <v>1</v>
      </c>
      <c r="AO227" s="56"/>
      <c r="AP227" s="44">
        <f t="shared" si="17"/>
        <v>1</v>
      </c>
      <c r="AQ227" s="16"/>
    </row>
    <row r="228" spans="1:43" s="22" customFormat="1" ht="12.75" customHeight="1">
      <c r="A228" s="259"/>
      <c r="B228" s="14" t="s">
        <v>53</v>
      </c>
      <c r="C228" s="60"/>
      <c r="D228" s="41" t="s">
        <v>101</v>
      </c>
      <c r="E228" s="76">
        <v>32177</v>
      </c>
      <c r="F228" s="252">
        <v>93445</v>
      </c>
      <c r="G228" s="235" t="s">
        <v>202</v>
      </c>
      <c r="H228" s="232"/>
      <c r="I228" s="31">
        <f t="shared" si="18"/>
        <v>0</v>
      </c>
      <c r="J228" s="227"/>
      <c r="K228" s="47"/>
      <c r="L228" s="36">
        <v>47</v>
      </c>
      <c r="M228" s="37">
        <f>IF(L228=0,0,IF(L228=1,IF(K$5&gt;40,48,IF(INT(K$5/5)-K$5/5=0,K$5+MIN(INT(K$5/5),8),K$5+1+MIN(INT(K$5/5),8))),IF(L228=2,IF(K$5&gt;40,44,IF(INT(K$5/8)-K$5/8=0,K$5-1+MIN(INT(K$5/8),5),K$5+MIN(INT(K$5/8),5))),IF(L228=3,IF(K$5&gt;40,41,IF(INT(K$5/13)-K$5/13=0,K$5-2+MIN(INT(K$5/13),3),K$5-1+MIN(INT(K$5/13),2))),IF(K$5&gt;40,IF(L228&gt;40,0,41-L228),K$5+1-L228)))))</f>
        <v>0</v>
      </c>
      <c r="N228" s="27"/>
      <c r="O228" s="28"/>
      <c r="P228" s="29"/>
      <c r="Q228" s="27"/>
      <c r="R228" s="28"/>
      <c r="S228" s="29"/>
      <c r="T228" s="27"/>
      <c r="U228" s="28"/>
      <c r="V228" s="33"/>
      <c r="W228" s="27"/>
      <c r="X228" s="28"/>
      <c r="Y228" s="29"/>
      <c r="Z228" s="27"/>
      <c r="AA228" s="28"/>
      <c r="AB228" s="29"/>
      <c r="AC228" s="93"/>
      <c r="AD228" s="94"/>
      <c r="AE228" s="95"/>
      <c r="AF228" s="166"/>
      <c r="AG228" s="167"/>
      <c r="AH228" s="168"/>
      <c r="AI228" s="27"/>
      <c r="AJ228" s="28"/>
      <c r="AK228" s="32"/>
      <c r="AL228" s="21"/>
      <c r="AM228" s="54">
        <f t="shared" si="16"/>
        <v>1</v>
      </c>
      <c r="AN228" s="54">
        <f t="shared" si="19"/>
        <v>1</v>
      </c>
      <c r="AO228" s="56"/>
      <c r="AP228" s="44">
        <f t="shared" si="17"/>
        <v>1</v>
      </c>
      <c r="AQ228" s="16"/>
    </row>
    <row r="229" spans="1:43" s="22" customFormat="1" ht="12.75" customHeight="1">
      <c r="A229" s="259"/>
      <c r="B229" s="14" t="s">
        <v>61</v>
      </c>
      <c r="C229" s="60"/>
      <c r="D229" s="41" t="s">
        <v>101</v>
      </c>
      <c r="E229" s="75">
        <v>33459</v>
      </c>
      <c r="F229" s="252">
        <v>91715</v>
      </c>
      <c r="G229" s="235" t="s">
        <v>210</v>
      </c>
      <c r="H229" s="232"/>
      <c r="I229" s="31">
        <f t="shared" si="18"/>
        <v>0</v>
      </c>
      <c r="J229" s="227"/>
      <c r="K229" s="47"/>
      <c r="L229" s="36">
        <v>55</v>
      </c>
      <c r="M229" s="37">
        <f>IF(L229=0,0,IF(L229=1,IF(K$5&gt;40,48,IF(INT(K$5/5)-K$5/5=0,K$5+MIN(INT(K$5/5),8),K$5+1+MIN(INT(K$5/5),8))),IF(L229=2,IF(K$5&gt;40,44,IF(INT(K$5/8)-K$5/8=0,K$5-1+MIN(INT(K$5/8),5),K$5+MIN(INT(K$5/8),5))),IF(L229=3,IF(K$5&gt;40,41,IF(INT(K$5/13)-K$5/13=0,K$5-2+MIN(INT(K$5/13),3),K$5-1+MIN(INT(K$5/13),2))),IF(K$5&gt;40,IF(L229&gt;40,0,41-L229),K$5+1-L229)))))</f>
        <v>0</v>
      </c>
      <c r="N229" s="27"/>
      <c r="O229" s="28"/>
      <c r="P229" s="29"/>
      <c r="Q229" s="27"/>
      <c r="R229" s="28"/>
      <c r="S229" s="29"/>
      <c r="T229" s="27"/>
      <c r="U229" s="28"/>
      <c r="V229" s="33"/>
      <c r="W229" s="27"/>
      <c r="X229" s="28"/>
      <c r="Y229" s="29"/>
      <c r="Z229" s="27"/>
      <c r="AA229" s="28"/>
      <c r="AB229" s="29"/>
      <c r="AC229" s="93"/>
      <c r="AD229" s="94"/>
      <c r="AE229" s="95"/>
      <c r="AF229" s="166"/>
      <c r="AG229" s="167"/>
      <c r="AH229" s="168"/>
      <c r="AI229" s="27"/>
      <c r="AJ229" s="28"/>
      <c r="AK229" s="32"/>
      <c r="AL229" s="21"/>
      <c r="AM229" s="54">
        <f t="shared" si="16"/>
        <v>1</v>
      </c>
      <c r="AN229" s="54">
        <f t="shared" si="19"/>
        <v>1</v>
      </c>
      <c r="AO229" s="56"/>
      <c r="AP229" s="44">
        <f t="shared" si="17"/>
        <v>1</v>
      </c>
      <c r="AQ229" s="16"/>
    </row>
    <row r="230" spans="1:43" s="22" customFormat="1" ht="12.75">
      <c r="A230" s="259"/>
      <c r="B230" s="14" t="s">
        <v>227</v>
      </c>
      <c r="C230" s="60"/>
      <c r="D230" s="41" t="s">
        <v>101</v>
      </c>
      <c r="E230" s="76">
        <v>30390</v>
      </c>
      <c r="F230" s="252">
        <v>90950</v>
      </c>
      <c r="G230" s="235" t="s">
        <v>226</v>
      </c>
      <c r="H230" s="232"/>
      <c r="I230" s="31">
        <f t="shared" si="18"/>
        <v>0</v>
      </c>
      <c r="J230" s="227"/>
      <c r="K230" s="47"/>
      <c r="L230" s="36">
        <v>55</v>
      </c>
      <c r="M230" s="37">
        <f>IF(L230=0,0,IF(L230=1,IF(K$5&gt;40,48,IF(INT(K$5/5)-K$5/5=0,K$5+MIN(INT(K$5/5),8),K$5+1+MIN(INT(K$5/5),8))),IF(L230=2,IF(K$5&gt;40,44,IF(INT(K$5/8)-K$5/8=0,K$5-1+MIN(INT(K$5/8),5),K$5+MIN(INT(K$5/8),5))),IF(L230=3,IF(K$5&gt;40,41,IF(INT(K$5/13)-K$5/13=0,K$5-2+MIN(INT(K$5/13),3),K$5-1+MIN(INT(K$5/13),2))),IF(K$5&gt;40,IF(L230&gt;40,0,41-L230),K$5+1-L230)))))</f>
        <v>0</v>
      </c>
      <c r="N230" s="27"/>
      <c r="O230" s="28"/>
      <c r="P230" s="29"/>
      <c r="Q230" s="27"/>
      <c r="R230" s="28"/>
      <c r="S230" s="29"/>
      <c r="T230" s="27"/>
      <c r="U230" s="28"/>
      <c r="V230" s="33"/>
      <c r="W230" s="27"/>
      <c r="X230" s="28"/>
      <c r="Y230" s="29"/>
      <c r="Z230" s="27"/>
      <c r="AA230" s="28"/>
      <c r="AB230" s="29"/>
      <c r="AC230" s="93"/>
      <c r="AD230" s="94"/>
      <c r="AE230" s="95"/>
      <c r="AF230" s="166"/>
      <c r="AG230" s="167"/>
      <c r="AH230" s="168"/>
      <c r="AI230" s="27"/>
      <c r="AJ230" s="28"/>
      <c r="AK230" s="32"/>
      <c r="AL230" s="21"/>
      <c r="AM230" s="54">
        <f t="shared" si="16"/>
        <v>1</v>
      </c>
      <c r="AN230" s="54">
        <f t="shared" si="19"/>
        <v>1</v>
      </c>
      <c r="AO230" s="56"/>
      <c r="AP230" s="44">
        <f t="shared" si="17"/>
        <v>1</v>
      </c>
      <c r="AQ230" s="16"/>
    </row>
    <row r="231" spans="1:43" s="22" customFormat="1" ht="12.75" customHeight="1">
      <c r="A231" s="259"/>
      <c r="B231" s="136" t="s">
        <v>419</v>
      </c>
      <c r="C231" s="145" t="s">
        <v>107</v>
      </c>
      <c r="D231" s="41" t="s">
        <v>280</v>
      </c>
      <c r="E231" s="76">
        <v>36627</v>
      </c>
      <c r="F231" s="253">
        <v>102681</v>
      </c>
      <c r="G231" s="240" t="s">
        <v>332</v>
      </c>
      <c r="H231" s="232"/>
      <c r="I231" s="31">
        <f t="shared" si="18"/>
        <v>0</v>
      </c>
      <c r="J231" s="227"/>
      <c r="K231" s="141"/>
      <c r="L231" s="36"/>
      <c r="M231" s="37"/>
      <c r="N231" s="27"/>
      <c r="O231" s="28"/>
      <c r="P231" s="29"/>
      <c r="Q231" s="27"/>
      <c r="R231" s="28"/>
      <c r="S231" s="29"/>
      <c r="T231" s="27"/>
      <c r="U231" s="28"/>
      <c r="V231" s="33"/>
      <c r="W231" s="27"/>
      <c r="X231" s="28"/>
      <c r="Y231" s="29"/>
      <c r="Z231" s="27"/>
      <c r="AA231" s="28">
        <v>55</v>
      </c>
      <c r="AB231" s="29">
        <f>IF(AA231=0,0,IF(AA231=1,IF(Z$5&gt;40,48,IF(INT(Z$5/5)-Z$5/5=0,Z$5+MIN(INT(Z$5/5),8),Z$5+1+MIN(INT(Z$5/5),8))),IF(AA231=2,IF(Z$5&gt;40,44,IF(INT(Z$5/8)-Z$5/8=0,Z$5-1+MIN(INT(Z$5/8),5),Z$5+MIN(INT(Z$5/8),5))),IF(AA231=3,IF(Z$5&gt;40,41,IF(INT(Z$5/13)-Z$5/13=0,Z$5-2+MIN(INT(Z$5/13),3),Z$5-1+MIN(INT(Z$5/13),2))),IF(Z$5&gt;40,IF(AA231&gt;40,0,41-AA231),Z$5+1-AA231)))))</f>
        <v>0</v>
      </c>
      <c r="AC231" s="93"/>
      <c r="AD231" s="94"/>
      <c r="AE231" s="95"/>
      <c r="AF231" s="166"/>
      <c r="AG231" s="167"/>
      <c r="AH231" s="168"/>
      <c r="AI231" s="27"/>
      <c r="AJ231" s="28"/>
      <c r="AK231" s="32"/>
      <c r="AL231" s="21"/>
      <c r="AM231" s="54">
        <f t="shared" si="16"/>
        <v>1</v>
      </c>
      <c r="AN231" s="54">
        <f t="shared" si="19"/>
        <v>1</v>
      </c>
      <c r="AO231" s="56"/>
      <c r="AP231" s="44">
        <f t="shared" si="17"/>
        <v>1</v>
      </c>
      <c r="AQ231" s="16"/>
    </row>
    <row r="232" spans="1:43" s="22" customFormat="1" ht="12.75" customHeight="1">
      <c r="A232" s="259"/>
      <c r="B232" s="136" t="s">
        <v>444</v>
      </c>
      <c r="C232" s="143"/>
      <c r="D232" s="41" t="s">
        <v>280</v>
      </c>
      <c r="E232" s="76">
        <v>28636</v>
      </c>
      <c r="F232" s="253">
        <v>102683</v>
      </c>
      <c r="G232" s="239" t="s">
        <v>355</v>
      </c>
      <c r="H232" s="232"/>
      <c r="I232" s="31">
        <f t="shared" si="18"/>
        <v>0</v>
      </c>
      <c r="J232" s="227"/>
      <c r="K232" s="47"/>
      <c r="L232" s="36"/>
      <c r="M232" s="37"/>
      <c r="N232" s="27"/>
      <c r="O232" s="28"/>
      <c r="P232" s="29"/>
      <c r="Q232" s="27"/>
      <c r="R232" s="28"/>
      <c r="S232" s="29"/>
      <c r="T232" s="27"/>
      <c r="U232" s="28"/>
      <c r="V232" s="33"/>
      <c r="W232" s="27"/>
      <c r="X232" s="28"/>
      <c r="Y232" s="29"/>
      <c r="Z232" s="27"/>
      <c r="AA232" s="28">
        <v>60</v>
      </c>
      <c r="AB232" s="29">
        <f>IF(AA232=0,0,IF(AA232=1,IF(Z$5&gt;40,48,IF(INT(Z$5/5)-Z$5/5=0,Z$5+MIN(INT(Z$5/5),8),Z$5+1+MIN(INT(Z$5/5),8))),IF(AA232=2,IF(Z$5&gt;40,44,IF(INT(Z$5/8)-Z$5/8=0,Z$5-1+MIN(INT(Z$5/8),5),Z$5+MIN(INT(Z$5/8),5))),IF(AA232=3,IF(Z$5&gt;40,41,IF(INT(Z$5/13)-Z$5/13=0,Z$5-2+MIN(INT(Z$5/13),3),Z$5-1+MIN(INT(Z$5/13),2))),IF(Z$5&gt;40,IF(AA232&gt;40,0,41-AA232),Z$5+1-AA232)))))</f>
        <v>0</v>
      </c>
      <c r="AC232" s="93"/>
      <c r="AD232" s="94"/>
      <c r="AE232" s="95"/>
      <c r="AF232" s="166"/>
      <c r="AG232" s="167"/>
      <c r="AH232" s="168"/>
      <c r="AI232" s="27"/>
      <c r="AJ232" s="28"/>
      <c r="AK232" s="32"/>
      <c r="AL232" s="21"/>
      <c r="AM232" s="54">
        <f t="shared" si="16"/>
        <v>1</v>
      </c>
      <c r="AN232" s="54">
        <f t="shared" si="19"/>
        <v>1</v>
      </c>
      <c r="AO232" s="56"/>
      <c r="AP232" s="44">
        <f t="shared" si="17"/>
        <v>1</v>
      </c>
      <c r="AQ232" s="16"/>
    </row>
    <row r="233" spans="1:43" s="22" customFormat="1" ht="12.75" customHeight="1">
      <c r="A233" s="259"/>
      <c r="B233" s="14" t="s">
        <v>75</v>
      </c>
      <c r="C233" s="60"/>
      <c r="D233" s="41" t="s">
        <v>100</v>
      </c>
      <c r="E233" s="75">
        <v>31288</v>
      </c>
      <c r="F233" s="252">
        <v>94487</v>
      </c>
      <c r="G233" s="235">
        <v>8627</v>
      </c>
      <c r="H233" s="232"/>
      <c r="I233" s="31">
        <f t="shared" si="18"/>
        <v>0</v>
      </c>
      <c r="J233" s="227"/>
      <c r="K233" s="47"/>
      <c r="L233" s="36">
        <v>55</v>
      </c>
      <c r="M233" s="37">
        <f>IF(L233=0,0,IF(L233=1,IF(K$5&gt;40,48,IF(INT(K$5/5)-K$5/5=0,K$5+MIN(INT(K$5/5),8),K$5+1+MIN(INT(K$5/5),8))),IF(L233=2,IF(K$5&gt;40,44,IF(INT(K$5/8)-K$5/8=0,K$5-1+MIN(INT(K$5/8),5),K$5+MIN(INT(K$5/8),5))),IF(L233=3,IF(K$5&gt;40,41,IF(INT(K$5/13)-K$5/13=0,K$5-2+MIN(INT(K$5/13),3),K$5-1+MIN(INT(K$5/13),2))),IF(K$5&gt;40,IF(L233&gt;40,0,41-L233),K$5+1-L233)))))</f>
        <v>0</v>
      </c>
      <c r="N233" s="27"/>
      <c r="O233" s="28"/>
      <c r="P233" s="29"/>
      <c r="Q233" s="27"/>
      <c r="R233" s="28"/>
      <c r="S233" s="29"/>
      <c r="T233" s="27"/>
      <c r="U233" s="28"/>
      <c r="V233" s="33"/>
      <c r="W233" s="27"/>
      <c r="X233" s="28"/>
      <c r="Y233" s="29"/>
      <c r="Z233" s="27"/>
      <c r="AA233" s="28"/>
      <c r="AB233" s="29"/>
      <c r="AC233" s="93"/>
      <c r="AD233" s="94"/>
      <c r="AE233" s="95"/>
      <c r="AF233" s="166"/>
      <c r="AG233" s="167"/>
      <c r="AH233" s="168"/>
      <c r="AI233" s="27"/>
      <c r="AJ233" s="28"/>
      <c r="AK233" s="32"/>
      <c r="AL233" s="21"/>
      <c r="AM233" s="54">
        <f t="shared" si="16"/>
        <v>1</v>
      </c>
      <c r="AN233" s="54">
        <f t="shared" si="19"/>
        <v>1</v>
      </c>
      <c r="AO233" s="56"/>
      <c r="AP233" s="44">
        <f t="shared" si="17"/>
        <v>1</v>
      </c>
      <c r="AQ233" s="16"/>
    </row>
    <row r="234" spans="1:43" s="22" customFormat="1" ht="12.75" customHeight="1">
      <c r="A234" s="259"/>
      <c r="B234" s="14" t="s">
        <v>54</v>
      </c>
      <c r="C234" s="60"/>
      <c r="D234" s="41" t="s">
        <v>101</v>
      </c>
      <c r="E234" s="76">
        <v>27243</v>
      </c>
      <c r="F234" s="252">
        <v>91726</v>
      </c>
      <c r="G234" s="235" t="s">
        <v>203</v>
      </c>
      <c r="H234" s="232"/>
      <c r="I234" s="31">
        <f t="shared" si="18"/>
        <v>0</v>
      </c>
      <c r="J234" s="227"/>
      <c r="K234" s="47"/>
      <c r="L234" s="36">
        <v>48</v>
      </c>
      <c r="M234" s="37">
        <f>IF(L234=0,0,IF(L234=1,IF(K$5&gt;40,48,IF(INT(K$5/5)-K$5/5=0,K$5+MIN(INT(K$5/5),8),K$5+1+MIN(INT(K$5/5),8))),IF(L234=2,IF(K$5&gt;40,44,IF(INT(K$5/8)-K$5/8=0,K$5-1+MIN(INT(K$5/8),5),K$5+MIN(INT(K$5/8),5))),IF(L234=3,IF(K$5&gt;40,41,IF(INT(K$5/13)-K$5/13=0,K$5-2+MIN(INT(K$5/13),3),K$5-1+MIN(INT(K$5/13),2))),IF(K$5&gt;40,IF(L234&gt;40,0,41-L234),K$5+1-L234)))))</f>
        <v>0</v>
      </c>
      <c r="N234" s="27"/>
      <c r="O234" s="28"/>
      <c r="P234" s="29"/>
      <c r="Q234" s="27"/>
      <c r="R234" s="28"/>
      <c r="S234" s="29"/>
      <c r="T234" s="27"/>
      <c r="U234" s="28"/>
      <c r="V234" s="33"/>
      <c r="W234" s="27"/>
      <c r="X234" s="28"/>
      <c r="Y234" s="29"/>
      <c r="Z234" s="27"/>
      <c r="AA234" s="28"/>
      <c r="AB234" s="29"/>
      <c r="AC234" s="93"/>
      <c r="AD234" s="94"/>
      <c r="AE234" s="95"/>
      <c r="AF234" s="166"/>
      <c r="AG234" s="167"/>
      <c r="AH234" s="168"/>
      <c r="AI234" s="27"/>
      <c r="AJ234" s="28"/>
      <c r="AK234" s="32"/>
      <c r="AL234" s="21"/>
      <c r="AM234" s="54">
        <f t="shared" si="16"/>
        <v>1</v>
      </c>
      <c r="AN234" s="54">
        <f t="shared" si="19"/>
        <v>1</v>
      </c>
      <c r="AO234" s="56"/>
      <c r="AP234" s="44">
        <f t="shared" si="17"/>
        <v>1</v>
      </c>
      <c r="AQ234" s="16"/>
    </row>
    <row r="235" spans="1:43" s="22" customFormat="1" ht="12.75" customHeight="1">
      <c r="A235" s="259"/>
      <c r="B235" s="14" t="s">
        <v>85</v>
      </c>
      <c r="C235" s="60"/>
      <c r="D235" s="41" t="s">
        <v>101</v>
      </c>
      <c r="E235" s="236">
        <v>31135</v>
      </c>
      <c r="F235" s="252">
        <v>90746</v>
      </c>
      <c r="G235" s="235" t="s">
        <v>238</v>
      </c>
      <c r="H235" s="232"/>
      <c r="I235" s="31">
        <f t="shared" si="18"/>
        <v>0</v>
      </c>
      <c r="J235" s="227"/>
      <c r="K235" s="47"/>
      <c r="L235" s="36">
        <v>55</v>
      </c>
      <c r="M235" s="37">
        <f>IF(L235=0,0,IF(L235=1,IF(K$5&gt;40,48,IF(INT(K$5/5)-K$5/5=0,K$5+MIN(INT(K$5/5),8),K$5+1+MIN(INT(K$5/5),8))),IF(L235=2,IF(K$5&gt;40,44,IF(INT(K$5/8)-K$5/8=0,K$5-1+MIN(INT(K$5/8),5),K$5+MIN(INT(K$5/8),5))),IF(L235=3,IF(K$5&gt;40,41,IF(INT(K$5/13)-K$5/13=0,K$5-2+MIN(INT(K$5/13),3),K$5-1+MIN(INT(K$5/13),2))),IF(K$5&gt;40,IF(L235&gt;40,0,41-L235),K$5+1-L235)))))</f>
        <v>0</v>
      </c>
      <c r="N235" s="27"/>
      <c r="O235" s="28"/>
      <c r="P235" s="29"/>
      <c r="Q235" s="27"/>
      <c r="R235" s="28"/>
      <c r="S235" s="29"/>
      <c r="T235" s="27"/>
      <c r="U235" s="28"/>
      <c r="V235" s="33"/>
      <c r="W235" s="27"/>
      <c r="X235" s="28"/>
      <c r="Y235" s="29"/>
      <c r="Z235" s="27"/>
      <c r="AA235" s="28"/>
      <c r="AB235" s="29"/>
      <c r="AC235" s="93"/>
      <c r="AD235" s="94"/>
      <c r="AE235" s="95"/>
      <c r="AF235" s="166"/>
      <c r="AG235" s="167"/>
      <c r="AH235" s="168"/>
      <c r="AI235" s="27"/>
      <c r="AJ235" s="28"/>
      <c r="AK235" s="32"/>
      <c r="AL235" s="21"/>
      <c r="AM235" s="54">
        <f t="shared" si="16"/>
        <v>1</v>
      </c>
      <c r="AN235" s="54">
        <f t="shared" si="19"/>
        <v>1</v>
      </c>
      <c r="AO235" s="56"/>
      <c r="AP235" s="44">
        <f t="shared" si="17"/>
        <v>1</v>
      </c>
      <c r="AQ235" s="16"/>
    </row>
    <row r="236" spans="1:43" s="22" customFormat="1" ht="12.75" customHeight="1">
      <c r="A236" s="259"/>
      <c r="B236" s="14" t="s">
        <v>60</v>
      </c>
      <c r="C236" s="60"/>
      <c r="D236" s="41" t="s">
        <v>101</v>
      </c>
      <c r="E236" s="76">
        <v>26081</v>
      </c>
      <c r="F236" s="252">
        <v>90743</v>
      </c>
      <c r="G236" s="235" t="s">
        <v>209</v>
      </c>
      <c r="H236" s="232"/>
      <c r="I236" s="31">
        <f t="shared" si="18"/>
        <v>0</v>
      </c>
      <c r="J236" s="227"/>
      <c r="K236" s="47"/>
      <c r="L236" s="36">
        <v>55</v>
      </c>
      <c r="M236" s="37">
        <f>IF(L236=0,0,IF(L236=1,IF(K$5&gt;40,48,IF(INT(K$5/5)-K$5/5=0,K$5+MIN(INT(K$5/5),8),K$5+1+MIN(INT(K$5/5),8))),IF(L236=2,IF(K$5&gt;40,44,IF(INT(K$5/8)-K$5/8=0,K$5-1+MIN(INT(K$5/8),5),K$5+MIN(INT(K$5/8),5))),IF(L236=3,IF(K$5&gt;40,41,IF(INT(K$5/13)-K$5/13=0,K$5-2+MIN(INT(K$5/13),3),K$5-1+MIN(INT(K$5/13),2))),IF(K$5&gt;40,IF(L236&gt;40,0,41-L236),K$5+1-L236)))))</f>
        <v>0</v>
      </c>
      <c r="N236" s="27"/>
      <c r="O236" s="28"/>
      <c r="P236" s="29"/>
      <c r="Q236" s="27"/>
      <c r="R236" s="28"/>
      <c r="S236" s="29"/>
      <c r="T236" s="27"/>
      <c r="U236" s="28"/>
      <c r="V236" s="33"/>
      <c r="W236" s="27"/>
      <c r="X236" s="28"/>
      <c r="Y236" s="29"/>
      <c r="Z236" s="27"/>
      <c r="AA236" s="28"/>
      <c r="AB236" s="29"/>
      <c r="AC236" s="93"/>
      <c r="AD236" s="94"/>
      <c r="AE236" s="95"/>
      <c r="AF236" s="166"/>
      <c r="AG236" s="167"/>
      <c r="AH236" s="168"/>
      <c r="AI236" s="27"/>
      <c r="AJ236" s="28"/>
      <c r="AK236" s="32"/>
      <c r="AL236" s="21"/>
      <c r="AM236" s="54">
        <f t="shared" si="16"/>
        <v>1</v>
      </c>
      <c r="AN236" s="54">
        <f t="shared" si="19"/>
        <v>1</v>
      </c>
      <c r="AO236" s="56"/>
      <c r="AP236" s="44">
        <f t="shared" si="17"/>
        <v>1</v>
      </c>
      <c r="AQ236" s="16"/>
    </row>
    <row r="237" spans="1:43" s="22" customFormat="1" ht="12.75" customHeight="1">
      <c r="A237" s="271"/>
      <c r="B237" s="266" t="s">
        <v>410</v>
      </c>
      <c r="C237" s="268" t="s">
        <v>107</v>
      </c>
      <c r="D237" s="260" t="s">
        <v>280</v>
      </c>
      <c r="E237" s="261">
        <v>38849</v>
      </c>
      <c r="F237" s="269">
        <v>102689</v>
      </c>
      <c r="G237" s="270" t="s">
        <v>323</v>
      </c>
      <c r="H237" s="232"/>
      <c r="I237" s="31">
        <f t="shared" si="18"/>
        <v>0</v>
      </c>
      <c r="J237" s="227"/>
      <c r="K237" s="47"/>
      <c r="L237" s="36"/>
      <c r="M237" s="37"/>
      <c r="N237" s="27"/>
      <c r="O237" s="28"/>
      <c r="P237" s="29"/>
      <c r="Q237" s="27"/>
      <c r="R237" s="28"/>
      <c r="S237" s="29"/>
      <c r="T237" s="27"/>
      <c r="U237" s="28"/>
      <c r="V237" s="33"/>
      <c r="W237" s="27"/>
      <c r="X237" s="28"/>
      <c r="Y237" s="29"/>
      <c r="Z237" s="27"/>
      <c r="AA237" s="28">
        <v>46</v>
      </c>
      <c r="AB237" s="29">
        <f>IF(AA237=0,0,IF(AA237=1,IF(Z$5&gt;40,48,IF(INT(Z$5/5)-Z$5/5=0,Z$5+MIN(INT(Z$5/5),8),Z$5+1+MIN(INT(Z$5/5),8))),IF(AA237=2,IF(Z$5&gt;40,44,IF(INT(Z$5/8)-Z$5/8=0,Z$5-1+MIN(INT(Z$5/8),5),Z$5+MIN(INT(Z$5/8),5))),IF(AA237=3,IF(Z$5&gt;40,41,IF(INT(Z$5/13)-Z$5/13=0,Z$5-2+MIN(INT(Z$5/13),3),Z$5-1+MIN(INT(Z$5/13),2))),IF(Z$5&gt;40,IF(AA237&gt;40,0,41-AA237),Z$5+1-AA237)))))</f>
        <v>0</v>
      </c>
      <c r="AC237" s="93"/>
      <c r="AD237" s="94"/>
      <c r="AE237" s="95"/>
      <c r="AF237" s="166"/>
      <c r="AG237" s="167"/>
      <c r="AH237" s="168"/>
      <c r="AI237" s="27"/>
      <c r="AJ237" s="28"/>
      <c r="AK237" s="32"/>
      <c r="AL237" s="21"/>
      <c r="AM237" s="54">
        <f t="shared" si="16"/>
        <v>1</v>
      </c>
      <c r="AN237" s="54">
        <f t="shared" si="19"/>
        <v>1</v>
      </c>
      <c r="AO237" s="56"/>
      <c r="AP237" s="44">
        <f t="shared" si="17"/>
        <v>1</v>
      </c>
      <c r="AQ237" s="16"/>
    </row>
    <row r="238" spans="1:43" s="22" customFormat="1" ht="3.75" customHeight="1">
      <c r="A238" s="262"/>
      <c r="B238" s="39"/>
      <c r="C238" s="40"/>
      <c r="D238" s="39"/>
      <c r="E238" s="263"/>
      <c r="F238" s="39"/>
      <c r="G238" s="264"/>
      <c r="H238" s="21"/>
      <c r="I238" s="40"/>
      <c r="J238" s="21"/>
      <c r="K238" s="48"/>
      <c r="L238" s="39"/>
      <c r="M238" s="40"/>
      <c r="N238" s="39"/>
      <c r="O238" s="39"/>
      <c r="P238" s="40"/>
      <c r="Q238" s="39"/>
      <c r="R238" s="39"/>
      <c r="S238" s="40"/>
      <c r="T238" s="39"/>
      <c r="U238" s="39"/>
      <c r="V238" s="40"/>
      <c r="W238" s="39"/>
      <c r="X238" s="39"/>
      <c r="Y238" s="40"/>
      <c r="Z238" s="39"/>
      <c r="AA238" s="39"/>
      <c r="AB238" s="40"/>
      <c r="AC238" s="39"/>
      <c r="AD238" s="39"/>
      <c r="AE238" s="40"/>
      <c r="AF238" s="171"/>
      <c r="AG238" s="171"/>
      <c r="AH238" s="172"/>
      <c r="AI238" s="39"/>
      <c r="AJ238" s="39"/>
      <c r="AK238" s="40"/>
      <c r="AL238" s="21"/>
      <c r="AM238" s="55"/>
      <c r="AN238" s="55"/>
      <c r="AO238" s="44"/>
      <c r="AP238" s="44"/>
      <c r="AQ238" s="16"/>
    </row>
    <row r="239" ht="12.75">
      <c r="E239" s="147"/>
    </row>
    <row r="240" spans="5:25" ht="12.75">
      <c r="E240" s="147"/>
      <c r="X240" s="56"/>
      <c r="Y240" s="148"/>
    </row>
    <row r="241" spans="24:25" ht="12.75">
      <c r="X241" s="149"/>
      <c r="Y241" s="148"/>
    </row>
    <row r="242" spans="24:25" ht="12.75">
      <c r="X242" s="149"/>
      <c r="Y242" s="148"/>
    </row>
    <row r="243" spans="24:25" ht="12.75">
      <c r="X243" s="149"/>
      <c r="Y243" s="148"/>
    </row>
    <row r="244" spans="24:25" ht="12.75">
      <c r="X244" s="149"/>
      <c r="Y244" s="148"/>
    </row>
    <row r="245" spans="24:25" ht="12.75">
      <c r="X245" s="149"/>
      <c r="Y245" s="148"/>
    </row>
    <row r="246" spans="24:25" ht="12.75">
      <c r="X246" s="149"/>
      <c r="Y246" s="148"/>
    </row>
    <row r="247" spans="24:25" ht="12.75">
      <c r="X247" s="149"/>
      <c r="Y247" s="148"/>
    </row>
    <row r="248" spans="24:25" ht="12.75">
      <c r="X248" s="149"/>
      <c r="Y248" s="150"/>
    </row>
    <row r="249" spans="24:25" ht="12.75">
      <c r="X249" s="149"/>
      <c r="Y249" s="151"/>
    </row>
  </sheetData>
  <sheetProtection/>
  <mergeCells count="23">
    <mergeCell ref="AF3:AH3"/>
    <mergeCell ref="W3:Y3"/>
    <mergeCell ref="T3:V3"/>
    <mergeCell ref="Q3:S3"/>
    <mergeCell ref="N3:P3"/>
    <mergeCell ref="AM5:AN5"/>
    <mergeCell ref="AF2:AH2"/>
    <mergeCell ref="Q2:S2"/>
    <mergeCell ref="AC2:AE2"/>
    <mergeCell ref="AI2:AK2"/>
    <mergeCell ref="Z2:AB2"/>
    <mergeCell ref="W2:Y2"/>
    <mergeCell ref="Z3:AB3"/>
    <mergeCell ref="AC3:AE3"/>
    <mergeCell ref="AI3:AK3"/>
    <mergeCell ref="I2:I4"/>
    <mergeCell ref="E2:E4"/>
    <mergeCell ref="K2:M2"/>
    <mergeCell ref="N2:P2"/>
    <mergeCell ref="T2:V2"/>
    <mergeCell ref="K3:M3"/>
    <mergeCell ref="G2:G4"/>
    <mergeCell ref="F2:F4"/>
  </mergeCells>
  <hyperlinks>
    <hyperlink ref="G233" r:id="rId1" display="https://sportinglicences2.fai.org/licence/view/157067"/>
    <hyperlink ref="G11" r:id="rId2" display="https://sportinglicences2.fai.org/licence/view/142366"/>
    <hyperlink ref="G9" r:id="rId3" display="https://sportinglicences2.fai.org/licence/view/152942"/>
    <hyperlink ref="G145" r:id="rId4" display="https://sportinglicences2.fai.org/licence/view/157360"/>
    <hyperlink ref="G12" r:id="rId5" display="https://sportinglicences2.fai.org/licence/view/154208"/>
    <hyperlink ref="G29" r:id="rId6" display="https://sportinglicences2.fai.org/licence/view/151586"/>
    <hyperlink ref="G156" r:id="rId7" display="https://sportinglicences2.fai.org/licence/view/157526"/>
    <hyperlink ref="G142" r:id="rId8" display="https://sportinglicences2.fai.org/licence/view/157529"/>
    <hyperlink ref="G21" r:id="rId9" display="https://sportinglicences2.fai.org/licence/view/21899"/>
    <hyperlink ref="G27" r:id="rId10" display="https://sportinglicences2.fai.org/licence/view/44048"/>
    <hyperlink ref="G121" r:id="rId11" display="https://sportinglicences2.fai.org/licence/view/164659"/>
    <hyperlink ref="G149" r:id="rId12" display="https://sportinglicences2.fai.org/licence/view/164658"/>
    <hyperlink ref="G48" r:id="rId13" display="https://sportinglicences2.fai.org/licence/view/164366"/>
    <hyperlink ref="G138" r:id="rId14" display="https://sportinglicences2.fai.org/licence/view/164362"/>
    <hyperlink ref="G157" r:id="rId15" display="https://sportinglicences2.fai.org/licence/view/164364"/>
    <hyperlink ref="G154" r:id="rId16" display="https://sportinglicences2.fai.org/licence/view/164361"/>
    <hyperlink ref="G169" r:id="rId17" display="https://sportinglicences2.fai.org/licence/view/164363"/>
    <hyperlink ref="G61" r:id="rId18" display="https://sportinglicences2.fai.org/licence/view/157216"/>
    <hyperlink ref="G108" r:id="rId19" display="https://sportinglicences2.fai.org/licence/view/154490"/>
    <hyperlink ref="G127" r:id="rId20" display="https://sportinglicences2.fai.org/licence/view/154491"/>
    <hyperlink ref="G67" r:id="rId21" display="CZE-1607"/>
    <hyperlink ref="G78" r:id="rId22" display="SVK1372"/>
    <hyperlink ref="G105" r:id="rId23" display="SVK1088"/>
    <hyperlink ref="G112" r:id="rId24" display="SVK1300"/>
    <hyperlink ref="G113" r:id="rId25" display="SVK1373"/>
    <hyperlink ref="G125" r:id="rId26" display="SVK1195"/>
    <hyperlink ref="G151" r:id="rId27" display="SVK1082"/>
    <hyperlink ref="G166" r:id="rId28" display="SVK1319"/>
    <hyperlink ref="G97" r:id="rId29" display="HUN-3727"/>
    <hyperlink ref="G101" r:id="rId30" display="HUN-2823"/>
    <hyperlink ref="G115" r:id="rId31" display="HUN-3653"/>
    <hyperlink ref="G136" r:id="rId32" display="HUN-3661"/>
    <hyperlink ref="G139" r:id="rId33" display="HUN-3333"/>
    <hyperlink ref="G161" r:id="rId34" display="HUN-3724"/>
    <hyperlink ref="G170" r:id="rId35" display="FRA30460"/>
    <hyperlink ref="G65" r:id="rId36" display="FRA30438"/>
    <hyperlink ref="G100" r:id="rId37" display="FRA30537"/>
    <hyperlink ref="G14" r:id="rId38" display="FRA818"/>
    <hyperlink ref="G24" r:id="rId39" display="FRA30443"/>
    <hyperlink ref="G10" r:id="rId40" display="FRA30448"/>
    <hyperlink ref="G31" r:id="rId41" display="FRA30459"/>
    <hyperlink ref="G38" r:id="rId42" display="FRA30494"/>
    <hyperlink ref="G15" r:id="rId43" display="FRA30103"/>
    <hyperlink ref="G16" r:id="rId44" display="FRA30439"/>
    <hyperlink ref="G36" r:id="rId45" display="FRA30425"/>
    <hyperlink ref="G17" r:id="rId46" display="FRA30441"/>
    <hyperlink ref="G47" r:id="rId47" display="FRA30528"/>
    <hyperlink ref="G13" r:id="rId48" display="FRA30423"/>
    <hyperlink ref="G52" r:id="rId49" display="FRA30449"/>
    <hyperlink ref="G37" r:id="rId50" display="FRA30473"/>
    <hyperlink ref="G60" r:id="rId51" display="FRA30493"/>
    <hyperlink ref="G63" r:id="rId52" display="FRA30455"/>
    <hyperlink ref="G66" r:id="rId53" display="FRA30454"/>
    <hyperlink ref="G70" r:id="rId54" display="FRA30498"/>
    <hyperlink ref="G22" r:id="rId55" display="FRA30489"/>
    <hyperlink ref="G75" r:id="rId56" display="FRA30421"/>
    <hyperlink ref="G79" r:id="rId57" display="FRA30495"/>
    <hyperlink ref="G81" r:id="rId58" display="FRA30435"/>
    <hyperlink ref="G88" r:id="rId59" display="FRA30492"/>
    <hyperlink ref="G18" r:id="rId60" display="FRA869"/>
    <hyperlink ref="G99" r:id="rId61" display="FRA30518"/>
    <hyperlink ref="G51" r:id="rId62" display="FRA30524"/>
    <hyperlink ref="G80" r:id="rId63" display="FRA30420"/>
    <hyperlink ref="G118" r:id="rId64" display="FRA30497"/>
    <hyperlink ref="G122" r:id="rId65" display="FRA30428"/>
    <hyperlink ref="G133" r:id="rId66" display="FRA30415"/>
    <hyperlink ref="G152" r:id="rId67" display="FRA30450"/>
    <hyperlink ref="G91" r:id="rId68" display="FRA30484"/>
    <hyperlink ref="G183" r:id="rId69" display="FRA30456"/>
    <hyperlink ref="G187" r:id="rId70" display="FRA30521"/>
    <hyperlink ref="G184" r:id="rId71" display="FRA30485"/>
    <hyperlink ref="G212" r:id="rId72" display="FRA30432"/>
    <hyperlink ref="G228" r:id="rId73" display="FRA30500"/>
    <hyperlink ref="G234" r:id="rId74" display="FRA30472"/>
    <hyperlink ref="G214" r:id="rId75" display="FRA30467"/>
    <hyperlink ref="G128" r:id="rId76" display="FRA30457"/>
    <hyperlink ref="G213" r:id="rId77" display="FRA30534"/>
    <hyperlink ref="G223" r:id="rId78" display="FRA30532"/>
    <hyperlink ref="G236" r:id="rId79" display="FRA30419"/>
    <hyperlink ref="G229" r:id="rId80" display="FRA30464"/>
    <hyperlink ref="G98" r:id="rId81" display="FRA30442"/>
    <hyperlink ref="G177" r:id="rId82" display="FRA30436"/>
    <hyperlink ref="G172" r:id="rId83" display="FRA30452"/>
    <hyperlink ref="G175" r:id="rId84" display="FRA30469"/>
    <hyperlink ref="G76" r:id="rId85" display="FRA30483"/>
    <hyperlink ref="G178" r:id="rId86" display="FRA30462"/>
    <hyperlink ref="G216" r:id="rId87" display="FRA30507"/>
    <hyperlink ref="G86" r:id="rId88" display="FRA30426"/>
    <hyperlink ref="G179" r:id="rId89" display="FRA30430"/>
    <hyperlink ref="G174" r:id="rId90" display="FRA30431"/>
    <hyperlink ref="G82" r:id="rId91" display="FRA30461"/>
    <hyperlink ref="G206" r:id="rId92" display="FRA30509"/>
    <hyperlink ref="G180" r:id="rId93" display="FRA30437"/>
    <hyperlink ref="G186" r:id="rId94" display="FRA30533"/>
    <hyperlink ref="G220" r:id="rId95" display="FRA30440"/>
    <hyperlink ref="G230" r:id="rId96" display="FRA30445"/>
    <hyperlink ref="G181" r:id="rId97" display="FRA30463"/>
    <hyperlink ref="G171" r:id="rId98" display="FRA30512"/>
    <hyperlink ref="G222" r:id="rId99" display="FRA30451"/>
    <hyperlink ref="G224" r:id="rId100" display="FRA30446"/>
    <hyperlink ref="G189" r:id="rId101" display="FRA30522"/>
    <hyperlink ref="G225" r:id="rId102" display="FRA30531"/>
    <hyperlink ref="G62" r:id="rId103" display="FRA30434"/>
    <hyperlink ref="G226" r:id="rId104" display="FRA30427"/>
    <hyperlink ref="G188" r:id="rId105" display="FRA30490"/>
    <hyperlink ref="G235" r:id="rId106" display="FRA30422"/>
    <hyperlink ref="G120" r:id="rId107" display="FRA30382"/>
    <hyperlink ref="G217" r:id="rId108" display="FRA30429"/>
    <hyperlink ref="G124" r:id="rId109" display="FRA30106"/>
    <hyperlink ref="G185" r:id="rId110" display="FRA30503"/>
    <hyperlink ref="G162" r:id="rId111" display="FRA30530"/>
    <hyperlink ref="G129" r:id="rId112" display="FRA30520"/>
    <hyperlink ref="G176" r:id="rId113" display="FRA30477"/>
    <hyperlink ref="G94" r:id="rId114" display="FRA30515"/>
    <hyperlink ref="G173" r:id="rId115" display="FRA30480"/>
    <hyperlink ref="G190" r:id="rId116" display="FRA30444"/>
    <hyperlink ref="G182" r:id="rId117" display="FRA30486"/>
    <hyperlink ref="G143" r:id="rId118" display="FRA30538"/>
    <hyperlink ref="G68" r:id="rId119" display="https://sportinglicences2.fai.org/licence/view/169547"/>
    <hyperlink ref="G211" r:id="rId120" display="FRA30447"/>
    <hyperlink ref="G20" r:id="rId121" display="https://sportinglicences2.fai.org/licence/check/168952"/>
    <hyperlink ref="G23" r:id="rId122" display="https://sportinglicences2.fai.org/licence/view/168962"/>
    <hyperlink ref="G25" r:id="rId123" display="https://sportinglicences2.fai.org/licence/view/168934"/>
    <hyperlink ref="G30" r:id="rId124" display="https://sportinglicences2.fai.org/licence/view/168983"/>
    <hyperlink ref="G32" r:id="rId125" display="https://sportinglicences2.fai.org/licence/view/168955"/>
    <hyperlink ref="G33" r:id="rId126" display="https://sportinglicences2.fai.org/licence/view/168931"/>
    <hyperlink ref="G35" r:id="rId127" display="https://sportinglicences2.fai.org/licence/view/168981"/>
    <hyperlink ref="G41" r:id="rId128" display="https://sportinglicences2.fai.org/licence/view/168971"/>
    <hyperlink ref="G44" r:id="rId129" display="https://sportinglicences2.fai.org/licence/view/168886"/>
    <hyperlink ref="G45" r:id="rId130" display="https://sportinglicences2.fai.org/licence/view/168920"/>
    <hyperlink ref="G26" r:id="rId131" display="https://sportinglicences2.fai.org/licence/view/168937"/>
    <hyperlink ref="G19" r:id="rId132" display="https://sportinglicences2.fai.org/licence/view/168922"/>
    <hyperlink ref="G43" r:id="rId133" display="https://sportinglicences2.fai.org/licence/view/168973"/>
    <hyperlink ref="G53" r:id="rId134" display="https://sportinglicences2.fai.org/licence/view/168966"/>
    <hyperlink ref="G55" r:id="rId135" display="https://sportinglicences2.fai.org/licence/view/168979"/>
    <hyperlink ref="G58" r:id="rId136" display="https://sportinglicences2.fai.org/licence/view/168881"/>
    <hyperlink ref="G59" r:id="rId137" display="https://sportinglicences2.fai.org/licence/view/168884"/>
    <hyperlink ref="G49" r:id="rId138" display="https://sportinglicences2.fai.org/licence/view/168945"/>
    <hyperlink ref="G69" r:id="rId139" display="https://sportinglicences2.fai.org/licence/view/168977"/>
    <hyperlink ref="G28" r:id="rId140" display="https://sportinglicences2.fai.org/licence/view/168919"/>
    <hyperlink ref="G54" r:id="rId141" display="https://sportinglicences2.fai.org/licence/view/168947"/>
    <hyperlink ref="G42" r:id="rId142" display="https://sportinglicences2.fai.org/licence/view/168923"/>
    <hyperlink ref="G83" r:id="rId143" display="https://sportinglicences2.fai.org/licence/view/168954"/>
    <hyperlink ref="G50" r:id="rId144" display="https://sportinglicences2.fai.org/licence/view/168978"/>
    <hyperlink ref="G93" r:id="rId145" display="https://sportinglicences2.fai.org/licence/view/168943"/>
    <hyperlink ref="G95" r:id="rId146" display="https://sportinglicences2.fai.org/licence/view/168888"/>
    <hyperlink ref="G102" r:id="rId147" display="https://sportinglicences2.fai.org/licence/view/168982"/>
    <hyperlink ref="G106" r:id="rId148" display="https://sportinglicences2.fai.org/licence/view/168950"/>
    <hyperlink ref="G111" r:id="rId149" display="https://sportinglicences2.fai.org/licence/view/168949"/>
    <hyperlink ref="G77" r:id="rId150" display="https://sportinglicences2.fai.org/licence/view/168882"/>
    <hyperlink ref="G126" r:id="rId151" display="https://sportinglicences2.fai.org/licence/view/168975"/>
    <hyperlink ref="G134" r:id="rId152" display="https://sportinglicences2.fai.org/licence/view/168968"/>
    <hyperlink ref="G141" r:id="rId153" display="https://sportinglicences2.fai.org/licence/view/168948"/>
    <hyperlink ref="G147" r:id="rId154" display="https://sportinglicences2.fai.org/licence/view/168964"/>
    <hyperlink ref="G155" r:id="rId155" display="https://sportinglicences2.fai.org/licence/view/168941"/>
    <hyperlink ref="G159" r:id="rId156" display="https://sportinglicences2.fai.org/licence/view/168984"/>
    <hyperlink ref="G117" r:id="rId157" display="https://sportinglicences2.fai.org/licence/view/168961"/>
    <hyperlink ref="G103" r:id="rId158" display="https://sportinglicences2.fai.org/licence/view/168935"/>
    <hyperlink ref="G110" r:id="rId159" display="https://sportinglicences2.fai.org/licence/view/168974"/>
    <hyperlink ref="G163" r:id="rId160" display="https://sportinglicences2.fai.org/licence/view/168940"/>
    <hyperlink ref="G96" r:id="rId161" display="https://sportinglicences2.fai.org/licence/view/168929"/>
    <hyperlink ref="G71" r:id="rId162" display="https://sportinglicences2.fai.org/licence/view/168963"/>
    <hyperlink ref="G237" r:id="rId163" display="https://sportinglicences2.fai.org/licence/view/168944"/>
    <hyperlink ref="G227" r:id="rId164" display="https://sportinglicences2.fai.org/licence/view/168928"/>
    <hyperlink ref="G92" r:id="rId165" display="https://sportinglicences2.fai.org/licence/view/168939"/>
    <hyperlink ref="G140" r:id="rId166" display="https://sportinglicences2.fai.org/licence/view/168970"/>
    <hyperlink ref="G194" r:id="rId167" display="https://sportinglicences2.fai.org/licence/view/168987"/>
    <hyperlink ref="G89" r:id="rId168" display="https://sportinglicences2.fai.org/licence/view/168887"/>
    <hyperlink ref="G168" r:id="rId169" display="https://sportinglicences2.fai.org/licence/view/168932"/>
    <hyperlink ref="G201" r:id="rId170" display="https://sportinglicences2.fai.org/licence/view/168889"/>
    <hyperlink ref="G135" r:id="rId171" display="https://sportinglicences2.fai.org/licence/view/168918"/>
    <hyperlink ref="G231" r:id="rId172" display="https://sportinglicences2.fai.org/licence/view/168936"/>
    <hyperlink ref="G204" r:id="rId173" display="https://sportinglicences2.fai.org/licence/view/168883"/>
    <hyperlink ref="G123" r:id="rId174" display="https://sportinglicences2.fai.org/licence/view/168990"/>
    <hyperlink ref="G199" r:id="rId175" display="https://sportinglicences2.fai.org/licence/view/168921"/>
    <hyperlink ref="G196" r:id="rId176" display="https://sportinglicences2.fai.org/licence/view/168967"/>
    <hyperlink ref="G205" r:id="rId177" display="https://sportinglicences2.fai.org/licence/view/168885"/>
    <hyperlink ref="G207" r:id="rId178" display="https://sportinglicences2.fai.org/licence/view/168946"/>
    <hyperlink ref="G219" r:id="rId179" display="https://sportinglicences2.fai.org/licence/view/168927"/>
    <hyperlink ref="G164" r:id="rId180" display="https://sportinglicences2.fai.org/licence/view/168972"/>
    <hyperlink ref="G114" r:id="rId181" display="https://sportinglicences2.fai.org/licence/view/168925"/>
    <hyperlink ref="G200" r:id="rId182" display="https://sportinglicences2.fai.org/licence/view/168924"/>
    <hyperlink ref="G198" r:id="rId183" display="https://sportinglicences2.fai.org/licence/view/168976"/>
    <hyperlink ref="G218" r:id="rId184" display="https://sportinglicences2.fai.org/licence/view/168926"/>
    <hyperlink ref="G85" r:id="rId185" display="https://sportinglicences2.fai.org/licence/view/168942"/>
    <hyperlink ref="G197" r:id="rId186" display="https://sportinglicences2.fai.org/licence/view/168969"/>
    <hyperlink ref="G210" r:id="rId187" display="https://sportinglicences2.fai.org/licence/view/168965"/>
    <hyperlink ref="G221" r:id="rId188" display="https://sportinglicences2.fai.org/licence/view/168933"/>
    <hyperlink ref="G73" r:id="rId189" display="https://sportinglicences2.fai.org/licence/view/168980"/>
    <hyperlink ref="G208" r:id="rId190" display="https://sportinglicences2.fai.org/licence/view/168951"/>
    <hyperlink ref="G209" r:id="rId191" display="https://sportinglicences2.fai.org/licence/view/168953"/>
    <hyperlink ref="G167" r:id="rId192" display="https://sportinglicences2.fai.org/licence/view/168890"/>
    <hyperlink ref="G195" r:id="rId193" display="https://sportinglicences2.fai.org/licence/view/168989"/>
    <hyperlink ref="G191" r:id="rId194" display="https://sportinglicences2.fai.org/licence/view/168985"/>
    <hyperlink ref="G232" r:id="rId195" display="https://sportinglicences2.fai.org/licence/view/168938"/>
    <hyperlink ref="G202" r:id="rId196" display="https://sportinglicences2.fai.org/licence/view/168916"/>
    <hyperlink ref="G215" r:id="rId197" display="https://sportinglicences2.fai.org/licence/view/168930"/>
    <hyperlink ref="G193" r:id="rId198" display="https://sportinglicences2.fai.org/licence/view/168988"/>
    <hyperlink ref="G203" r:id="rId199" display="https://sportinglicences2.fai.org/licence/view/168917"/>
    <hyperlink ref="G192" r:id="rId200" display="https://sportinglicences2.fai.org/licence/view/168986"/>
    <hyperlink ref="G39" r:id="rId201" display="https://sportinglicences2.fai.org/licence/view/165889"/>
    <hyperlink ref="G56" r:id="rId202" display="https://sportinglicences2.fai.org/licence/view/141530"/>
    <hyperlink ref="G64" r:id="rId203" display="https://sportinglicences2.fai.org/licence/view/165865"/>
    <hyperlink ref="G104" r:id="rId204" display="https://sportinglicences2.fai.org/licence/view/166311"/>
    <hyperlink ref="G84" r:id="rId205" display="https://sportinglicences2.fai.org/licence/view/166318"/>
    <hyperlink ref="G90" r:id="rId206" display="https://sportinglicences2.fai.org/licence/view/165864"/>
    <hyperlink ref="G148" r:id="rId207" display="https://sportinglicences2.fai.org/licence/view/165966"/>
    <hyperlink ref="G153" r:id="rId208" display="https://sportinglicences2.fai.org/licence/view/168738"/>
    <hyperlink ref="G34" r:id="rId209" display="https://sportinglicences2.fai.org/licence/view/170899"/>
    <hyperlink ref="G40" r:id="rId210" display="https://sportinglicences2.fai.org/licence/view/170996"/>
    <hyperlink ref="G74" r:id="rId211" display="https://sportinglicences2.fai.org/licence/view/165891"/>
    <hyperlink ref="G46" r:id="rId212" display="https://sportinglicences2.fai.org/licence/view/171037"/>
    <hyperlink ref="G158" r:id="rId213" display="https://sportinglicences2.fai.org/licence/view/168739"/>
    <hyperlink ref="G146" r:id="rId214" display="https://sportinglicences2.fai.org/licence/view/170859"/>
  </hyperlinks>
  <printOptions/>
  <pageMargins left="1.1811023622047245" right="0.3937007874015748" top="0.3937007874015748" bottom="0.7874015748031497" header="0.5118110236220472" footer="0.5118110236220472"/>
  <pageSetup orientation="landscape" paperSize="9" scale="75" r:id="rId215"/>
  <headerFooter alignWithMargins="0">
    <oddFooter>&amp;CPage &amp;P</oddFooter>
  </headerFooter>
  <rowBreaks count="2" manualBreakCount="2">
    <brk id="137" max="65535" man="1"/>
    <brk id="18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showGridLines="0" zoomScalePageLayoutView="0" workbookViewId="0" topLeftCell="A1">
      <selection activeCell="G48" sqref="G48"/>
    </sheetView>
  </sheetViews>
  <sheetFormatPr defaultColWidth="11.421875" defaultRowHeight="12.75"/>
  <cols>
    <col min="1" max="1" width="2.421875" style="0" customWidth="1"/>
    <col min="2" max="2" width="7.00390625" style="274" customWidth="1"/>
    <col min="3" max="4" width="8.7109375" style="272" customWidth="1"/>
    <col min="5" max="5" width="8.7109375" style="273" customWidth="1"/>
    <col min="6" max="6" width="1.8515625" style="0" customWidth="1"/>
  </cols>
  <sheetData>
    <row r="1" ht="7.5" customHeight="1" thickBot="1"/>
    <row r="2" spans="3:5" ht="13.5" thickBot="1">
      <c r="C2" s="275" t="s">
        <v>472</v>
      </c>
      <c r="D2" s="276" t="s">
        <v>473</v>
      </c>
      <c r="E2" s="283" t="s">
        <v>0</v>
      </c>
    </row>
    <row r="3" spans="2:5" ht="12.75">
      <c r="B3" s="287" t="s">
        <v>105</v>
      </c>
      <c r="C3" s="281">
        <f>E3-D3</f>
        <v>1</v>
      </c>
      <c r="D3" s="282"/>
      <c r="E3" s="284">
        <v>1</v>
      </c>
    </row>
    <row r="4" spans="2:5" ht="12.75">
      <c r="B4" s="288" t="s">
        <v>100</v>
      </c>
      <c r="C4" s="277">
        <f aca="true" t="shared" si="0" ref="C4:C19">E4-D4</f>
        <v>3</v>
      </c>
      <c r="D4" s="278"/>
      <c r="E4" s="285">
        <v>3</v>
      </c>
    </row>
    <row r="5" spans="2:5" ht="12.75">
      <c r="B5" s="288" t="s">
        <v>121</v>
      </c>
      <c r="C5" s="277">
        <f t="shared" si="0"/>
        <v>1</v>
      </c>
      <c r="D5" s="278"/>
      <c r="E5" s="285">
        <v>1</v>
      </c>
    </row>
    <row r="6" spans="2:5" ht="12.75">
      <c r="B6" s="288" t="s">
        <v>99</v>
      </c>
      <c r="C6" s="277">
        <f t="shared" si="0"/>
        <v>1</v>
      </c>
      <c r="D6" s="278"/>
      <c r="E6" s="285">
        <v>1</v>
      </c>
    </row>
    <row r="7" spans="2:5" ht="12.75">
      <c r="B7" s="288" t="s">
        <v>102</v>
      </c>
      <c r="C7" s="277">
        <f t="shared" si="0"/>
        <v>9</v>
      </c>
      <c r="D7" s="278"/>
      <c r="E7" s="285">
        <v>9</v>
      </c>
    </row>
    <row r="8" spans="2:5" ht="12.75">
      <c r="B8" s="288" t="s">
        <v>101</v>
      </c>
      <c r="C8" s="277">
        <f t="shared" si="0"/>
        <v>92</v>
      </c>
      <c r="D8" s="278">
        <v>5</v>
      </c>
      <c r="E8" s="285">
        <v>97</v>
      </c>
    </row>
    <row r="9" spans="2:5" ht="12.75">
      <c r="B9" s="288" t="s">
        <v>364</v>
      </c>
      <c r="C9" s="277">
        <f t="shared" si="0"/>
        <v>3</v>
      </c>
      <c r="D9" s="278">
        <v>1</v>
      </c>
      <c r="E9" s="285">
        <v>4</v>
      </c>
    </row>
    <row r="10" spans="2:5" ht="12.75">
      <c r="B10" s="288" t="s">
        <v>130</v>
      </c>
      <c r="C10" s="277">
        <f t="shared" si="0"/>
        <v>6</v>
      </c>
      <c r="D10" s="278"/>
      <c r="E10" s="285">
        <v>6</v>
      </c>
    </row>
    <row r="11" spans="2:5" ht="12.75">
      <c r="B11" s="288" t="s">
        <v>280</v>
      </c>
      <c r="C11" s="277">
        <f t="shared" si="0"/>
        <v>69</v>
      </c>
      <c r="D11" s="278">
        <v>11</v>
      </c>
      <c r="E11" s="285">
        <v>80</v>
      </c>
    </row>
    <row r="12" spans="2:5" ht="12.75">
      <c r="B12" s="288" t="s">
        <v>116</v>
      </c>
      <c r="C12" s="277">
        <f t="shared" si="0"/>
        <v>2</v>
      </c>
      <c r="D12" s="278"/>
      <c r="E12" s="285">
        <v>2</v>
      </c>
    </row>
    <row r="13" spans="2:5" ht="12.75">
      <c r="B13" s="288" t="s">
        <v>103</v>
      </c>
      <c r="C13" s="277">
        <f t="shared" si="0"/>
        <v>1</v>
      </c>
      <c r="D13" s="278"/>
      <c r="E13" s="285">
        <v>1</v>
      </c>
    </row>
    <row r="14" spans="2:5" ht="12.75">
      <c r="B14" s="288" t="s">
        <v>117</v>
      </c>
      <c r="C14" s="277">
        <f t="shared" si="0"/>
        <v>5</v>
      </c>
      <c r="D14" s="278"/>
      <c r="E14" s="285">
        <v>5</v>
      </c>
    </row>
    <row r="15" spans="2:5" ht="12.75">
      <c r="B15" s="288" t="s">
        <v>467</v>
      </c>
      <c r="C15" s="277">
        <f t="shared" si="0"/>
        <v>1</v>
      </c>
      <c r="D15" s="278"/>
      <c r="E15" s="285">
        <v>1</v>
      </c>
    </row>
    <row r="16" spans="2:5" ht="12.75">
      <c r="B16" s="288" t="s">
        <v>365</v>
      </c>
      <c r="C16" s="277">
        <f t="shared" si="0"/>
        <v>1</v>
      </c>
      <c r="D16" s="278"/>
      <c r="E16" s="285">
        <v>1</v>
      </c>
    </row>
    <row r="17" spans="2:5" ht="12.75">
      <c r="B17" s="288" t="s">
        <v>104</v>
      </c>
      <c r="C17" s="277">
        <f t="shared" si="0"/>
        <v>6</v>
      </c>
      <c r="D17" s="278">
        <v>1</v>
      </c>
      <c r="E17" s="285">
        <v>7</v>
      </c>
    </row>
    <row r="18" spans="2:5" ht="12.75">
      <c r="B18" s="288" t="s">
        <v>128</v>
      </c>
      <c r="C18" s="277">
        <f t="shared" si="0"/>
        <v>7</v>
      </c>
      <c r="D18" s="278"/>
      <c r="E18" s="285">
        <v>7</v>
      </c>
    </row>
    <row r="19" spans="2:5" ht="13.5" thickBot="1">
      <c r="B19" s="289" t="s">
        <v>461</v>
      </c>
      <c r="C19" s="279">
        <f t="shared" si="0"/>
        <v>3</v>
      </c>
      <c r="D19" s="280"/>
      <c r="E19" s="286">
        <v>3</v>
      </c>
    </row>
    <row r="20" ht="6.75" customHeight="1" thickBot="1"/>
    <row r="21" spans="2:5" ht="13.5" thickBot="1">
      <c r="B21" s="283">
        <v>17</v>
      </c>
      <c r="C21" s="275">
        <f>SUM(C3:C19)</f>
        <v>211</v>
      </c>
      <c r="D21" s="276">
        <f>SUM(D3:D19)</f>
        <v>18</v>
      </c>
      <c r="E21" s="283">
        <f>SUM(E3:E19)</f>
        <v>229</v>
      </c>
    </row>
    <row r="22" ht="5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4"/>
  <sheetViews>
    <sheetView showGridLines="0" zoomScalePageLayoutView="0" workbookViewId="0" topLeftCell="A1">
      <selection activeCell="C16" sqref="C16"/>
    </sheetView>
  </sheetViews>
  <sheetFormatPr defaultColWidth="11.421875" defaultRowHeight="12.75"/>
  <cols>
    <col min="1" max="1" width="1.28515625" style="0" customWidth="1"/>
    <col min="2" max="2" width="6.28125" style="321" customWidth="1"/>
    <col min="3" max="3" width="32.00390625" style="321" customWidth="1"/>
    <col min="4" max="4" width="6.140625" style="321" customWidth="1"/>
    <col min="5" max="5" width="7.28125" style="321" customWidth="1"/>
    <col min="6" max="6" width="1.1484375" style="344" customWidth="1"/>
    <col min="7" max="7" width="10.140625" style="321" customWidth="1"/>
    <col min="8" max="8" width="1.1484375" style="344" customWidth="1"/>
    <col min="9" max="9" width="7.7109375" style="322" customWidth="1"/>
    <col min="10" max="10" width="8.00390625" style="321" customWidth="1"/>
    <col min="11" max="11" width="11.28125" style="323" customWidth="1"/>
    <col min="12" max="12" width="6.57421875" style="322" customWidth="1"/>
    <col min="13" max="13" width="7.140625" style="321" customWidth="1"/>
    <col min="14" max="14" width="9.421875" style="321" customWidth="1"/>
    <col min="15" max="15" width="7.57421875" style="321" customWidth="1"/>
    <col min="16" max="16" width="8.28125" style="321" customWidth="1"/>
    <col min="17" max="17" width="9.28125" style="323" customWidth="1"/>
    <col min="18" max="18" width="7.57421875" style="321" customWidth="1"/>
    <col min="19" max="19" width="6.7109375" style="321" customWidth="1"/>
    <col min="20" max="20" width="11.421875" style="323" customWidth="1"/>
    <col min="21" max="21" width="1.8515625" style="0" customWidth="1"/>
  </cols>
  <sheetData>
    <row r="1" ht="7.5" customHeight="1"/>
    <row r="2" spans="2:20" s="360" customFormat="1" ht="18" customHeight="1">
      <c r="B2" s="324">
        <v>1</v>
      </c>
      <c r="C2" s="325" t="s">
        <v>19</v>
      </c>
      <c r="D2" s="326"/>
      <c r="E2" s="327" t="s">
        <v>100</v>
      </c>
      <c r="F2" s="346"/>
      <c r="G2" s="356">
        <v>114</v>
      </c>
      <c r="H2" s="346"/>
      <c r="I2" s="359" t="s">
        <v>476</v>
      </c>
      <c r="J2" s="354">
        <v>4</v>
      </c>
      <c r="K2" s="347">
        <v>37</v>
      </c>
      <c r="L2" s="359" t="s">
        <v>475</v>
      </c>
      <c r="M2" s="349">
        <v>7</v>
      </c>
      <c r="N2" s="347">
        <f>IF(M2=0,0,IF(M2=1,IF(I$5&gt;40,48,IF(INT(I$5/5)-I$5/5=0,I$5+MIN(INT(I$5/5),8),I$5+1+MIN(INT(I$5/5),8))),IF(M2=2,IF(I$5&gt;40,44,IF(INT(I$5/8)-I$5/8=0,I$5-1+MIN(INT(I$5/8),5),I$5+MIN(INT(I$5/8),5))),IF(M2=3,IF(I$5&gt;40,41,IF(INT(I$5/13)-I$5/13=0,I$5-2+MIN(INT(I$5/13),3),I$5-1+MIN(INT(I$5/13),2))),IF(I$5&gt;40,IF(M2&gt;40,0,41-M2),I$5+1-M2)))))</f>
        <v>34</v>
      </c>
      <c r="O2" s="359" t="s">
        <v>104</v>
      </c>
      <c r="P2" s="348">
        <v>4</v>
      </c>
      <c r="Q2" s="347">
        <v>23</v>
      </c>
      <c r="R2" s="359" t="s">
        <v>102</v>
      </c>
      <c r="S2" s="351">
        <v>8</v>
      </c>
      <c r="T2" s="347">
        <v>20</v>
      </c>
    </row>
    <row r="3" spans="2:20" s="360" customFormat="1" ht="18" customHeight="1">
      <c r="B3" s="324">
        <v>2</v>
      </c>
      <c r="C3" s="325" t="s">
        <v>17</v>
      </c>
      <c r="D3" s="326"/>
      <c r="E3" s="327" t="s">
        <v>101</v>
      </c>
      <c r="F3" s="346"/>
      <c r="G3" s="356">
        <v>110</v>
      </c>
      <c r="H3" s="346"/>
      <c r="I3" s="359" t="s">
        <v>475</v>
      </c>
      <c r="J3" s="349">
        <v>5</v>
      </c>
      <c r="K3" s="347">
        <f aca="true" t="shared" si="0" ref="K2:K11">IF(J3=0,0,IF(J3=1,IF(I$5&gt;40,48,IF(INT(I$5/5)-I$5/5=0,I$5+MIN(INT(I$5/5),8),I$5+1+MIN(INT(I$5/5),8))),IF(J3=2,IF(I$5&gt;40,44,IF(INT(I$5/8)-I$5/8=0,I$5-1+MIN(INT(I$5/8),5),I$5+MIN(INT(I$5/8),5))),IF(J3=3,IF(I$5&gt;40,41,IF(INT(I$5/13)-I$5/13=0,I$5-2+MIN(INT(I$5/13),3),I$5-1+MIN(INT(I$5/13),2))),IF(I$5&gt;40,IF(J3&gt;40,0,41-J3),I$5+1-J3)))))</f>
        <v>36</v>
      </c>
      <c r="L3" s="359" t="s">
        <v>476</v>
      </c>
      <c r="M3" s="354">
        <v>9</v>
      </c>
      <c r="N3" s="347">
        <v>32</v>
      </c>
      <c r="O3" s="359" t="s">
        <v>102</v>
      </c>
      <c r="P3" s="351">
        <v>5</v>
      </c>
      <c r="Q3" s="347">
        <v>23</v>
      </c>
      <c r="R3" s="359" t="s">
        <v>104</v>
      </c>
      <c r="S3" s="348">
        <v>8</v>
      </c>
      <c r="T3" s="347">
        <v>19</v>
      </c>
    </row>
    <row r="4" spans="2:20" s="360" customFormat="1" ht="18" customHeight="1">
      <c r="B4" s="324">
        <v>3</v>
      </c>
      <c r="C4" s="325" t="s">
        <v>14</v>
      </c>
      <c r="D4" s="326"/>
      <c r="E4" s="327" t="s">
        <v>100</v>
      </c>
      <c r="F4" s="346"/>
      <c r="G4" s="356">
        <v>82</v>
      </c>
      <c r="H4" s="346"/>
      <c r="I4" s="359" t="s">
        <v>475</v>
      </c>
      <c r="J4" s="349">
        <v>2</v>
      </c>
      <c r="K4" s="347">
        <f t="shared" si="0"/>
        <v>44</v>
      </c>
      <c r="L4" s="359" t="s">
        <v>104</v>
      </c>
      <c r="M4" s="348">
        <v>3</v>
      </c>
      <c r="N4" s="347">
        <v>26</v>
      </c>
      <c r="O4" s="359" t="s">
        <v>117</v>
      </c>
      <c r="P4" s="350">
        <v>1</v>
      </c>
      <c r="Q4" s="347">
        <v>12</v>
      </c>
      <c r="R4" s="379"/>
      <c r="S4" s="380"/>
      <c r="T4" s="381"/>
    </row>
    <row r="5" spans="2:20" s="360" customFormat="1" ht="18" customHeight="1">
      <c r="B5" s="330">
        <v>4</v>
      </c>
      <c r="C5" s="325" t="s">
        <v>13</v>
      </c>
      <c r="D5" s="326"/>
      <c r="E5" s="327" t="s">
        <v>99</v>
      </c>
      <c r="F5" s="346"/>
      <c r="G5" s="356">
        <v>78</v>
      </c>
      <c r="H5" s="346"/>
      <c r="I5" s="359" t="s">
        <v>475</v>
      </c>
      <c r="J5" s="349">
        <v>1</v>
      </c>
      <c r="K5" s="347">
        <f t="shared" si="0"/>
        <v>48</v>
      </c>
      <c r="L5" s="359" t="s">
        <v>102</v>
      </c>
      <c r="M5" s="351">
        <v>2</v>
      </c>
      <c r="N5" s="347">
        <v>30</v>
      </c>
      <c r="O5" s="379"/>
      <c r="P5" s="380"/>
      <c r="Q5" s="381"/>
      <c r="R5" s="379"/>
      <c r="S5" s="380"/>
      <c r="T5" s="381"/>
    </row>
    <row r="6" spans="2:20" s="360" customFormat="1" ht="18" customHeight="1">
      <c r="B6" s="330">
        <v>5</v>
      </c>
      <c r="C6" s="325" t="s">
        <v>25</v>
      </c>
      <c r="D6" s="326"/>
      <c r="E6" s="327" t="s">
        <v>101</v>
      </c>
      <c r="F6" s="346"/>
      <c r="G6" s="356">
        <v>76</v>
      </c>
      <c r="H6" s="346"/>
      <c r="I6" s="359" t="s">
        <v>104</v>
      </c>
      <c r="J6" s="348">
        <v>1</v>
      </c>
      <c r="K6" s="347">
        <v>32</v>
      </c>
      <c r="L6" s="359" t="s">
        <v>475</v>
      </c>
      <c r="M6" s="349">
        <v>14</v>
      </c>
      <c r="N6" s="347">
        <f>IF(M6=0,0,IF(M6=1,IF(I$5&gt;40,48,IF(INT(I$5/5)-I$5/5=0,I$5+MIN(INT(I$5/5),8),I$5+1+MIN(INT(I$5/5),8))),IF(M6=2,IF(I$5&gt;40,44,IF(INT(I$5/8)-I$5/8=0,I$5-1+MIN(INT(I$5/8),5),I$5+MIN(INT(I$5/8),5))),IF(M6=3,IF(I$5&gt;40,41,IF(INT(I$5/13)-I$5/13=0,I$5-2+MIN(INT(I$5/13),3),I$5-1+MIN(INT(I$5/13),2))),IF(I$5&gt;40,IF(M6&gt;40,0,41-M6),I$5+1-M6)))))</f>
        <v>27</v>
      </c>
      <c r="O6" s="359" t="s">
        <v>102</v>
      </c>
      <c r="P6" s="351">
        <v>11</v>
      </c>
      <c r="Q6" s="347">
        <v>17</v>
      </c>
      <c r="R6" s="379"/>
      <c r="S6" s="380"/>
      <c r="T6" s="381"/>
    </row>
    <row r="7" spans="2:20" s="360" customFormat="1" ht="18" customHeight="1">
      <c r="B7" s="330">
        <v>6</v>
      </c>
      <c r="C7" s="325" t="s">
        <v>15</v>
      </c>
      <c r="D7" s="326"/>
      <c r="E7" s="327" t="s">
        <v>101</v>
      </c>
      <c r="F7" s="346"/>
      <c r="G7" s="356">
        <v>74</v>
      </c>
      <c r="H7" s="346"/>
      <c r="I7" s="359" t="s">
        <v>475</v>
      </c>
      <c r="J7" s="349">
        <v>3</v>
      </c>
      <c r="K7" s="347">
        <f t="shared" si="0"/>
        <v>41</v>
      </c>
      <c r="L7" s="359" t="s">
        <v>477</v>
      </c>
      <c r="M7" s="364">
        <v>8</v>
      </c>
      <c r="N7" s="347">
        <v>33</v>
      </c>
      <c r="O7" s="379"/>
      <c r="P7" s="380"/>
      <c r="Q7" s="381"/>
      <c r="R7" s="379"/>
      <c r="S7" s="380"/>
      <c r="T7" s="381"/>
    </row>
    <row r="8" spans="2:20" s="360" customFormat="1" ht="18" customHeight="1">
      <c r="B8" s="330">
        <v>7</v>
      </c>
      <c r="C8" s="325" t="s">
        <v>20</v>
      </c>
      <c r="D8" s="326"/>
      <c r="E8" s="327" t="s">
        <v>101</v>
      </c>
      <c r="F8" s="346"/>
      <c r="G8" s="356">
        <v>69</v>
      </c>
      <c r="H8" s="346"/>
      <c r="I8" s="359" t="s">
        <v>475</v>
      </c>
      <c r="J8" s="349">
        <v>9</v>
      </c>
      <c r="K8" s="347">
        <f t="shared" si="0"/>
        <v>32</v>
      </c>
      <c r="L8" s="359" t="s">
        <v>104</v>
      </c>
      <c r="M8" s="348">
        <v>10</v>
      </c>
      <c r="N8" s="347">
        <v>17</v>
      </c>
      <c r="O8" s="359" t="s">
        <v>102</v>
      </c>
      <c r="P8" s="351">
        <v>16</v>
      </c>
      <c r="Q8" s="347">
        <v>12</v>
      </c>
      <c r="R8" s="359" t="s">
        <v>476</v>
      </c>
      <c r="S8" s="354">
        <v>33</v>
      </c>
      <c r="T8" s="347">
        <v>8</v>
      </c>
    </row>
    <row r="9" spans="2:20" s="360" customFormat="1" ht="18" customHeight="1">
      <c r="B9" s="330">
        <v>8</v>
      </c>
      <c r="C9" s="325" t="s">
        <v>21</v>
      </c>
      <c r="D9" s="326"/>
      <c r="E9" s="327" t="s">
        <v>101</v>
      </c>
      <c r="F9" s="346"/>
      <c r="G9" s="356">
        <v>58</v>
      </c>
      <c r="H9" s="346"/>
      <c r="I9" s="359" t="s">
        <v>475</v>
      </c>
      <c r="J9" s="349">
        <v>10</v>
      </c>
      <c r="K9" s="347">
        <f t="shared" si="0"/>
        <v>31</v>
      </c>
      <c r="L9" s="359" t="s">
        <v>104</v>
      </c>
      <c r="M9" s="348">
        <v>7</v>
      </c>
      <c r="N9" s="347">
        <v>20</v>
      </c>
      <c r="O9" s="359" t="s">
        <v>102</v>
      </c>
      <c r="P9" s="351">
        <v>21</v>
      </c>
      <c r="Q9" s="347">
        <v>7</v>
      </c>
      <c r="R9" s="379"/>
      <c r="S9" s="380"/>
      <c r="T9" s="381"/>
    </row>
    <row r="10" spans="2:20" s="360" customFormat="1" ht="18" customHeight="1">
      <c r="B10" s="330">
        <v>9</v>
      </c>
      <c r="C10" s="325" t="s">
        <v>23</v>
      </c>
      <c r="D10" s="326"/>
      <c r="E10" s="327" t="s">
        <v>101</v>
      </c>
      <c r="F10" s="346"/>
      <c r="G10" s="356">
        <v>53</v>
      </c>
      <c r="H10" s="346"/>
      <c r="I10" s="359" t="s">
        <v>475</v>
      </c>
      <c r="J10" s="349">
        <v>12</v>
      </c>
      <c r="K10" s="347">
        <f t="shared" si="0"/>
        <v>29</v>
      </c>
      <c r="L10" s="359" t="s">
        <v>104</v>
      </c>
      <c r="M10" s="348">
        <v>12</v>
      </c>
      <c r="N10" s="347">
        <v>15</v>
      </c>
      <c r="O10" s="359" t="s">
        <v>102</v>
      </c>
      <c r="P10" s="351">
        <v>19</v>
      </c>
      <c r="Q10" s="347">
        <v>9</v>
      </c>
      <c r="R10" s="379"/>
      <c r="S10" s="380"/>
      <c r="T10" s="381"/>
    </row>
    <row r="11" spans="2:20" s="360" customFormat="1" ht="18" customHeight="1">
      <c r="B11" s="330">
        <v>10</v>
      </c>
      <c r="C11" s="325" t="s">
        <v>38</v>
      </c>
      <c r="D11" s="326"/>
      <c r="E11" s="327" t="s">
        <v>101</v>
      </c>
      <c r="F11" s="346"/>
      <c r="G11" s="356">
        <v>51</v>
      </c>
      <c r="H11" s="346"/>
      <c r="I11" s="359" t="s">
        <v>104</v>
      </c>
      <c r="J11" s="348">
        <v>2</v>
      </c>
      <c r="K11" s="347">
        <v>29</v>
      </c>
      <c r="L11" s="359" t="s">
        <v>475</v>
      </c>
      <c r="M11" s="349">
        <v>27</v>
      </c>
      <c r="N11" s="347">
        <f>IF(M11=0,0,IF(M11=1,IF(I$5&gt;40,48,IF(INT(I$5/5)-I$5/5=0,I$5+MIN(INT(I$5/5),8),I$5+1+MIN(INT(I$5/5),8))),IF(M11=2,IF(I$5&gt;40,44,IF(INT(I$5/8)-I$5/8=0,I$5-1+MIN(INT(I$5/8),5),I$5+MIN(INT(I$5/8),5))),IF(M11=3,IF(I$5&gt;40,41,IF(INT(I$5/13)-I$5/13=0,I$5-2+MIN(INT(I$5/13),3),I$5-1+MIN(INT(I$5/13),2))),IF(I$5&gt;40,IF(M11&gt;40,0,41-M11),I$5+1-M11)))))</f>
        <v>14</v>
      </c>
      <c r="O11" s="359" t="s">
        <v>102</v>
      </c>
      <c r="P11" s="351">
        <v>20</v>
      </c>
      <c r="Q11" s="347">
        <v>8</v>
      </c>
      <c r="R11" s="379"/>
      <c r="S11" s="380"/>
      <c r="T11" s="381"/>
    </row>
    <row r="12" spans="2:20" s="360" customFormat="1" ht="18" customHeight="1">
      <c r="B12" s="331">
        <v>11</v>
      </c>
      <c r="C12" s="332" t="s">
        <v>458</v>
      </c>
      <c r="D12" s="333"/>
      <c r="E12" s="334" t="s">
        <v>280</v>
      </c>
      <c r="F12" s="346"/>
      <c r="G12" s="357">
        <v>48</v>
      </c>
      <c r="H12" s="346"/>
      <c r="I12" s="361" t="s">
        <v>477</v>
      </c>
      <c r="J12" s="365">
        <v>1</v>
      </c>
      <c r="K12" s="328">
        <v>48</v>
      </c>
      <c r="L12" s="366"/>
      <c r="M12" s="367"/>
      <c r="N12" s="368"/>
      <c r="O12" s="366"/>
      <c r="P12" s="369"/>
      <c r="Q12" s="368"/>
      <c r="R12" s="366"/>
      <c r="S12" s="374"/>
      <c r="T12" s="368"/>
    </row>
    <row r="13" spans="2:20" s="360" customFormat="1" ht="18" customHeight="1">
      <c r="B13" s="335"/>
      <c r="C13" s="336" t="s">
        <v>374</v>
      </c>
      <c r="D13" s="337" t="s">
        <v>107</v>
      </c>
      <c r="E13" s="338" t="s">
        <v>280</v>
      </c>
      <c r="F13" s="346"/>
      <c r="G13" s="357">
        <v>48</v>
      </c>
      <c r="H13" s="346"/>
      <c r="I13" s="362" t="s">
        <v>476</v>
      </c>
      <c r="J13" s="355">
        <v>1</v>
      </c>
      <c r="K13" s="329">
        <v>48</v>
      </c>
      <c r="L13" s="370"/>
      <c r="M13" s="371"/>
      <c r="N13" s="372"/>
      <c r="O13" s="370"/>
      <c r="P13" s="373"/>
      <c r="Q13" s="372"/>
      <c r="R13" s="370"/>
      <c r="S13" s="375"/>
      <c r="T13" s="372"/>
    </row>
    <row r="14" spans="2:20" s="360" customFormat="1" ht="18" customHeight="1">
      <c r="B14" s="339"/>
      <c r="C14" s="340" t="s">
        <v>28</v>
      </c>
      <c r="D14" s="341"/>
      <c r="E14" s="342" t="s">
        <v>102</v>
      </c>
      <c r="F14" s="346"/>
      <c r="G14" s="358">
        <v>48</v>
      </c>
      <c r="H14" s="346"/>
      <c r="I14" s="363" t="s">
        <v>475</v>
      </c>
      <c r="J14" s="345">
        <v>17</v>
      </c>
      <c r="K14" s="343">
        <f>IF(J14=0,0,IF(J14=1,IF(I$5&gt;40,48,IF(INT(I$5/5)-I$5/5=0,I$5+MIN(INT(I$5/5),8),I$5+1+MIN(INT(I$5/5),8))),IF(J14=2,IF(I$5&gt;40,44,IF(INT(I$5/8)-I$5/8=0,I$5-1+MIN(INT(I$5/8),5),I$5+MIN(INT(I$5/8),5))),IF(J14=3,IF(I$5&gt;40,41,IF(INT(I$5/13)-I$5/13=0,I$5-2+MIN(INT(I$5/13),3),I$5-1+MIN(INT(I$5/13),2))),IF(I$5&gt;40,IF(J14&gt;40,0,41-J14),I$5+1-J14)))))</f>
        <v>24</v>
      </c>
      <c r="L14" s="363" t="s">
        <v>102</v>
      </c>
      <c r="M14" s="353">
        <v>15</v>
      </c>
      <c r="N14" s="343">
        <v>13</v>
      </c>
      <c r="O14" s="363" t="s">
        <v>117</v>
      </c>
      <c r="P14" s="352">
        <v>2</v>
      </c>
      <c r="Q14" s="343">
        <v>11</v>
      </c>
      <c r="R14" s="376"/>
      <c r="S14" s="377"/>
      <c r="T14" s="378"/>
    </row>
    <row r="15" ht="6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Delor</cp:lastModifiedBy>
  <cp:lastPrinted>2016-07-03T14:56:46Z</cp:lastPrinted>
  <dcterms:created xsi:type="dcterms:W3CDTF">2000-10-31T17:32:43Z</dcterms:created>
  <dcterms:modified xsi:type="dcterms:W3CDTF">2016-11-22T16:26:30Z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